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3. GDS\4. 게시 자료\"/>
    </mc:Choice>
  </mc:AlternateContent>
  <xr:revisionPtr revIDLastSave="0" documentId="13_ncr:1_{AA6D16BD-CC5A-4000-8833-20A006B21583}" xr6:coauthVersionLast="47" xr6:coauthVersionMax="47" xr10:uidLastSave="{00000000-0000-0000-0000-000000000000}"/>
  <bookViews>
    <workbookView xWindow="-120" yWindow="-120" windowWidth="29040" windowHeight="15840" xr2:uid="{D6CA0571-DCA7-4EAB-80EE-7E956C8EE354}"/>
  </bookViews>
  <sheets>
    <sheet name="표지" sheetId="1" r:id="rId1"/>
    <sheet name="변경내역" sheetId="3" r:id="rId2"/>
    <sheet name="INFT,CHD" sheetId="2" r:id="rId3"/>
    <sheet name="여정변경 및 환불" sheetId="4" r:id="rId4"/>
    <sheet name="수수료" sheetId="6" r:id="rId5"/>
    <sheet name="부가서비스 등" sheetId="9" r:id="rId6"/>
    <sheet name="도움이필요한승객" sheetId="8" r:id="rId7"/>
    <sheet name="사망질병임신" sheetId="10" r:id="rId8"/>
    <sheet name="LAX FARE2" sheetId="24" r:id="rId9"/>
    <sheet name="LAX FARE1" sheetId="21" r:id="rId10"/>
    <sheet name="LAX FARE" sheetId="14" r:id="rId11"/>
    <sheet name="EWR FARE" sheetId="19" r:id="rId12"/>
    <sheet name="FRA FARE" sheetId="20" r:id="rId13"/>
    <sheet name="NRT FARE" sheetId="17" r:id="rId14"/>
    <sheet name="SGN FARE" sheetId="12" r:id="rId15"/>
    <sheet name="BKK FARE" sheetId="22" r:id="rId16"/>
    <sheet name="SIN FARE" sheetId="13" state="hidden" r:id="rId17"/>
    <sheet name="CONN FARE" sheetId="15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TEL3" localSheetId="15" hidden="1">{"'tel2'!$B$29:$J$45","'tel2'!$A$5:$G$19","'tel2'!$B$50:$F$57","'tel2'!$B$105:$G$110","'tel2'!$B$63:$H$85","'tel2'!$B$14:$G$18","'tel2'!$B$29:$C$29"}</definedName>
    <definedName name="_____________TEL3" localSheetId="11" hidden="1">{"'tel2'!$B$29:$J$45","'tel2'!$A$5:$G$19","'tel2'!$B$50:$F$57","'tel2'!$B$105:$G$110","'tel2'!$B$63:$H$85","'tel2'!$B$14:$G$18","'tel2'!$B$29:$C$29"}</definedName>
    <definedName name="_____________TEL3" localSheetId="12" hidden="1">{"'tel2'!$B$29:$J$45","'tel2'!$A$5:$G$19","'tel2'!$B$50:$F$57","'tel2'!$B$105:$G$110","'tel2'!$B$63:$H$85","'tel2'!$B$14:$G$18","'tel2'!$B$29:$C$29"}</definedName>
    <definedName name="_____________TEL3" localSheetId="10" hidden="1">{"'tel2'!$B$29:$J$45","'tel2'!$A$5:$G$19","'tel2'!$B$50:$F$57","'tel2'!$B$105:$G$110","'tel2'!$B$63:$H$85","'tel2'!$B$14:$G$18","'tel2'!$B$29:$C$29"}</definedName>
    <definedName name="_____________TEL3" localSheetId="9" hidden="1">{"'tel2'!$B$29:$J$45","'tel2'!$A$5:$G$19","'tel2'!$B$50:$F$57","'tel2'!$B$105:$G$110","'tel2'!$B$63:$H$85","'tel2'!$B$14:$G$18","'tel2'!$B$29:$C$29"}</definedName>
    <definedName name="_____________TEL3" localSheetId="8" hidden="1">{"'tel2'!$B$29:$J$45","'tel2'!$A$5:$G$19","'tel2'!$B$50:$F$57","'tel2'!$B$105:$G$110","'tel2'!$B$63:$H$85","'tel2'!$B$14:$G$18","'tel2'!$B$29:$C$29"}</definedName>
    <definedName name="_____________TEL3" localSheetId="13" hidden="1">{"'tel2'!$B$29:$J$45","'tel2'!$A$5:$G$19","'tel2'!$B$50:$F$57","'tel2'!$B$105:$G$110","'tel2'!$B$63:$H$85","'tel2'!$B$14:$G$18","'tel2'!$B$29:$C$29"}</definedName>
    <definedName name="_____________TEL3" localSheetId="14" hidden="1">{"'tel2'!$B$29:$J$45","'tel2'!$A$5:$G$19","'tel2'!$B$50:$F$57","'tel2'!$B$105:$G$110","'tel2'!$B$63:$H$85","'tel2'!$B$14:$G$18","'tel2'!$B$29:$C$29"}</definedName>
    <definedName name="_____________TEL3" localSheetId="16" hidden="1">{"'tel2'!$B$29:$J$45","'tel2'!$A$5:$G$19","'tel2'!$B$50:$F$57","'tel2'!$B$105:$G$110","'tel2'!$B$63:$H$85","'tel2'!$B$14:$G$18","'tel2'!$B$29:$C$29"}</definedName>
    <definedName name="_____________TEL3" localSheetId="5" hidden="1">{"'tel2'!$B$29:$J$45","'tel2'!$A$5:$G$19","'tel2'!$B$50:$F$57","'tel2'!$B$105:$G$110","'tel2'!$B$63:$H$85","'tel2'!$B$14:$G$18","'tel2'!$B$29:$C$29"}</definedName>
    <definedName name="_____________TEL3" localSheetId="7" hidden="1">{"'tel2'!$B$29:$J$45","'tel2'!$A$5:$G$19","'tel2'!$B$50:$F$57","'tel2'!$B$105:$G$110","'tel2'!$B$63:$H$85","'tel2'!$B$14:$G$18","'tel2'!$B$29:$C$29"}</definedName>
    <definedName name="_____________TEL3" hidden="1">{"'tel2'!$B$29:$J$45","'tel2'!$A$5:$G$19","'tel2'!$B$50:$F$57","'tel2'!$B$105:$G$110","'tel2'!$B$63:$H$85","'tel2'!$B$14:$G$18","'tel2'!$B$29:$C$29"}</definedName>
    <definedName name="____________TEL3" localSheetId="15" hidden="1">{"'tel2'!$B$29:$J$45","'tel2'!$A$5:$G$19","'tel2'!$B$50:$F$57","'tel2'!$B$105:$G$110","'tel2'!$B$63:$H$85","'tel2'!$B$14:$G$18","'tel2'!$B$29:$C$29"}</definedName>
    <definedName name="____________TEL3" localSheetId="11" hidden="1">{"'tel2'!$B$29:$J$45","'tel2'!$A$5:$G$19","'tel2'!$B$50:$F$57","'tel2'!$B$105:$G$110","'tel2'!$B$63:$H$85","'tel2'!$B$14:$G$18","'tel2'!$B$29:$C$29"}</definedName>
    <definedName name="____________TEL3" localSheetId="12" hidden="1">{"'tel2'!$B$29:$J$45","'tel2'!$A$5:$G$19","'tel2'!$B$50:$F$57","'tel2'!$B$105:$G$110","'tel2'!$B$63:$H$85","'tel2'!$B$14:$G$18","'tel2'!$B$29:$C$29"}</definedName>
    <definedName name="____________TEL3" localSheetId="10" hidden="1">{"'tel2'!$B$29:$J$45","'tel2'!$A$5:$G$19","'tel2'!$B$50:$F$57","'tel2'!$B$105:$G$110","'tel2'!$B$63:$H$85","'tel2'!$B$14:$G$18","'tel2'!$B$29:$C$29"}</definedName>
    <definedName name="____________TEL3" localSheetId="9" hidden="1">{"'tel2'!$B$29:$J$45","'tel2'!$A$5:$G$19","'tel2'!$B$50:$F$57","'tel2'!$B$105:$G$110","'tel2'!$B$63:$H$85","'tel2'!$B$14:$G$18","'tel2'!$B$29:$C$29"}</definedName>
    <definedName name="____________TEL3" localSheetId="8" hidden="1">{"'tel2'!$B$29:$J$45","'tel2'!$A$5:$G$19","'tel2'!$B$50:$F$57","'tel2'!$B$105:$G$110","'tel2'!$B$63:$H$85","'tel2'!$B$14:$G$18","'tel2'!$B$29:$C$29"}</definedName>
    <definedName name="____________TEL3" localSheetId="13" hidden="1">{"'tel2'!$B$29:$J$45","'tel2'!$A$5:$G$19","'tel2'!$B$50:$F$57","'tel2'!$B$105:$G$110","'tel2'!$B$63:$H$85","'tel2'!$B$14:$G$18","'tel2'!$B$29:$C$29"}</definedName>
    <definedName name="____________TEL3" localSheetId="14" hidden="1">{"'tel2'!$B$29:$J$45","'tel2'!$A$5:$G$19","'tel2'!$B$50:$F$57","'tel2'!$B$105:$G$110","'tel2'!$B$63:$H$85","'tel2'!$B$14:$G$18","'tel2'!$B$29:$C$29"}</definedName>
    <definedName name="____________TEL3" localSheetId="16" hidden="1">{"'tel2'!$B$29:$J$45","'tel2'!$A$5:$G$19","'tel2'!$B$50:$F$57","'tel2'!$B$105:$G$110","'tel2'!$B$63:$H$85","'tel2'!$B$14:$G$18","'tel2'!$B$29:$C$29"}</definedName>
    <definedName name="____________TEL3" localSheetId="5" hidden="1">{"'tel2'!$B$29:$J$45","'tel2'!$A$5:$G$19","'tel2'!$B$50:$F$57","'tel2'!$B$105:$G$110","'tel2'!$B$63:$H$85","'tel2'!$B$14:$G$18","'tel2'!$B$29:$C$29"}</definedName>
    <definedName name="____________TEL3" localSheetId="7" hidden="1">{"'tel2'!$B$29:$J$45","'tel2'!$A$5:$G$19","'tel2'!$B$50:$F$57","'tel2'!$B$105:$G$110","'tel2'!$B$63:$H$85","'tel2'!$B$14:$G$18","'tel2'!$B$29:$C$29"}</definedName>
    <definedName name="____________TEL3" hidden="1">{"'tel2'!$B$29:$J$45","'tel2'!$A$5:$G$19","'tel2'!$B$50:$F$57","'tel2'!$B$105:$G$110","'tel2'!$B$63:$H$85","'tel2'!$B$14:$G$18","'tel2'!$B$29:$C$29"}</definedName>
    <definedName name="___________TEL3" localSheetId="15" hidden="1">{"'tel2'!$B$29:$J$45","'tel2'!$A$5:$G$19","'tel2'!$B$50:$F$57","'tel2'!$B$105:$G$110","'tel2'!$B$63:$H$85","'tel2'!$B$14:$G$18","'tel2'!$B$29:$C$29"}</definedName>
    <definedName name="___________TEL3" localSheetId="11" hidden="1">{"'tel2'!$B$29:$J$45","'tel2'!$A$5:$G$19","'tel2'!$B$50:$F$57","'tel2'!$B$105:$G$110","'tel2'!$B$63:$H$85","'tel2'!$B$14:$G$18","'tel2'!$B$29:$C$29"}</definedName>
    <definedName name="___________TEL3" localSheetId="12" hidden="1">{"'tel2'!$B$29:$J$45","'tel2'!$A$5:$G$19","'tel2'!$B$50:$F$57","'tel2'!$B$105:$G$110","'tel2'!$B$63:$H$85","'tel2'!$B$14:$G$18","'tel2'!$B$29:$C$29"}</definedName>
    <definedName name="___________TEL3" localSheetId="10" hidden="1">{"'tel2'!$B$29:$J$45","'tel2'!$A$5:$G$19","'tel2'!$B$50:$F$57","'tel2'!$B$105:$G$110","'tel2'!$B$63:$H$85","'tel2'!$B$14:$G$18","'tel2'!$B$29:$C$29"}</definedName>
    <definedName name="___________TEL3" localSheetId="9" hidden="1">{"'tel2'!$B$29:$J$45","'tel2'!$A$5:$G$19","'tel2'!$B$50:$F$57","'tel2'!$B$105:$G$110","'tel2'!$B$63:$H$85","'tel2'!$B$14:$G$18","'tel2'!$B$29:$C$29"}</definedName>
    <definedName name="___________TEL3" localSheetId="8" hidden="1">{"'tel2'!$B$29:$J$45","'tel2'!$A$5:$G$19","'tel2'!$B$50:$F$57","'tel2'!$B$105:$G$110","'tel2'!$B$63:$H$85","'tel2'!$B$14:$G$18","'tel2'!$B$29:$C$29"}</definedName>
    <definedName name="___________TEL3" localSheetId="13" hidden="1">{"'tel2'!$B$29:$J$45","'tel2'!$A$5:$G$19","'tel2'!$B$50:$F$57","'tel2'!$B$105:$G$110","'tel2'!$B$63:$H$85","'tel2'!$B$14:$G$18","'tel2'!$B$29:$C$29"}</definedName>
    <definedName name="___________TEL3" localSheetId="14" hidden="1">{"'tel2'!$B$29:$J$45","'tel2'!$A$5:$G$19","'tel2'!$B$50:$F$57","'tel2'!$B$105:$G$110","'tel2'!$B$63:$H$85","'tel2'!$B$14:$G$18","'tel2'!$B$29:$C$29"}</definedName>
    <definedName name="___________TEL3" localSheetId="16" hidden="1">{"'tel2'!$B$29:$J$45","'tel2'!$A$5:$G$19","'tel2'!$B$50:$F$57","'tel2'!$B$105:$G$110","'tel2'!$B$63:$H$85","'tel2'!$B$14:$G$18","'tel2'!$B$29:$C$29"}</definedName>
    <definedName name="___________TEL3" localSheetId="5" hidden="1">{"'tel2'!$B$29:$J$45","'tel2'!$A$5:$G$19","'tel2'!$B$50:$F$57","'tel2'!$B$105:$G$110","'tel2'!$B$63:$H$85","'tel2'!$B$14:$G$18","'tel2'!$B$29:$C$29"}</definedName>
    <definedName name="___________TEL3" localSheetId="7" hidden="1">{"'tel2'!$B$29:$J$45","'tel2'!$A$5:$G$19","'tel2'!$B$50:$F$57","'tel2'!$B$105:$G$110","'tel2'!$B$63:$H$85","'tel2'!$B$14:$G$18","'tel2'!$B$29:$C$29"}</definedName>
    <definedName name="___________TEL3" hidden="1">{"'tel2'!$B$29:$J$45","'tel2'!$A$5:$G$19","'tel2'!$B$50:$F$57","'tel2'!$B$105:$G$110","'tel2'!$B$63:$H$85","'tel2'!$B$14:$G$18","'tel2'!$B$29:$C$29"}</definedName>
    <definedName name="_________TEL3" localSheetId="15" hidden="1">{"'tel2'!$B$29:$J$45","'tel2'!$A$5:$G$19","'tel2'!$B$50:$F$57","'tel2'!$B$105:$G$110","'tel2'!$B$63:$H$85","'tel2'!$B$14:$G$18","'tel2'!$B$29:$C$29"}</definedName>
    <definedName name="_________TEL3" localSheetId="11" hidden="1">{"'tel2'!$B$29:$J$45","'tel2'!$A$5:$G$19","'tel2'!$B$50:$F$57","'tel2'!$B$105:$G$110","'tel2'!$B$63:$H$85","'tel2'!$B$14:$G$18","'tel2'!$B$29:$C$29"}</definedName>
    <definedName name="_________TEL3" localSheetId="12" hidden="1">{"'tel2'!$B$29:$J$45","'tel2'!$A$5:$G$19","'tel2'!$B$50:$F$57","'tel2'!$B$105:$G$110","'tel2'!$B$63:$H$85","'tel2'!$B$14:$G$18","'tel2'!$B$29:$C$29"}</definedName>
    <definedName name="_________TEL3" localSheetId="10" hidden="1">{"'tel2'!$B$29:$J$45","'tel2'!$A$5:$G$19","'tel2'!$B$50:$F$57","'tel2'!$B$105:$G$110","'tel2'!$B$63:$H$85","'tel2'!$B$14:$G$18","'tel2'!$B$29:$C$29"}</definedName>
    <definedName name="_________TEL3" localSheetId="9" hidden="1">{"'tel2'!$B$29:$J$45","'tel2'!$A$5:$G$19","'tel2'!$B$50:$F$57","'tel2'!$B$105:$G$110","'tel2'!$B$63:$H$85","'tel2'!$B$14:$G$18","'tel2'!$B$29:$C$29"}</definedName>
    <definedName name="_________TEL3" localSheetId="8" hidden="1">{"'tel2'!$B$29:$J$45","'tel2'!$A$5:$G$19","'tel2'!$B$50:$F$57","'tel2'!$B$105:$G$110","'tel2'!$B$63:$H$85","'tel2'!$B$14:$G$18","'tel2'!$B$29:$C$29"}</definedName>
    <definedName name="_________TEL3" localSheetId="13" hidden="1">{"'tel2'!$B$29:$J$45","'tel2'!$A$5:$G$19","'tel2'!$B$50:$F$57","'tel2'!$B$105:$G$110","'tel2'!$B$63:$H$85","'tel2'!$B$14:$G$18","'tel2'!$B$29:$C$29"}</definedName>
    <definedName name="_________TEL3" localSheetId="14" hidden="1">{"'tel2'!$B$29:$J$45","'tel2'!$A$5:$G$19","'tel2'!$B$50:$F$57","'tel2'!$B$105:$G$110","'tel2'!$B$63:$H$85","'tel2'!$B$14:$G$18","'tel2'!$B$29:$C$29"}</definedName>
    <definedName name="_________TEL3" localSheetId="16" hidden="1">{"'tel2'!$B$29:$J$45","'tel2'!$A$5:$G$19","'tel2'!$B$50:$F$57","'tel2'!$B$105:$G$110","'tel2'!$B$63:$H$85","'tel2'!$B$14:$G$18","'tel2'!$B$29:$C$29"}</definedName>
    <definedName name="_________TEL3" localSheetId="5" hidden="1">{"'tel2'!$B$29:$J$45","'tel2'!$A$5:$G$19","'tel2'!$B$50:$F$57","'tel2'!$B$105:$G$110","'tel2'!$B$63:$H$85","'tel2'!$B$14:$G$18","'tel2'!$B$29:$C$29"}</definedName>
    <definedName name="_________TEL3" localSheetId="7" hidden="1">{"'tel2'!$B$29:$J$45","'tel2'!$A$5:$G$19","'tel2'!$B$50:$F$57","'tel2'!$B$105:$G$110","'tel2'!$B$63:$H$85","'tel2'!$B$14:$G$18","'tel2'!$B$29:$C$29"}</definedName>
    <definedName name="_________TEL3" hidden="1">{"'tel2'!$B$29:$J$45","'tel2'!$A$5:$G$19","'tel2'!$B$50:$F$57","'tel2'!$B$105:$G$110","'tel2'!$B$63:$H$85","'tel2'!$B$14:$G$18","'tel2'!$B$29:$C$29"}</definedName>
    <definedName name="________TEL3" localSheetId="15" hidden="1">{"'tel2'!$B$29:$J$45","'tel2'!$A$5:$G$19","'tel2'!$B$50:$F$57","'tel2'!$B$105:$G$110","'tel2'!$B$63:$H$85","'tel2'!$B$14:$G$18","'tel2'!$B$29:$C$29"}</definedName>
    <definedName name="________TEL3" localSheetId="11" hidden="1">{"'tel2'!$B$29:$J$45","'tel2'!$A$5:$G$19","'tel2'!$B$50:$F$57","'tel2'!$B$105:$G$110","'tel2'!$B$63:$H$85","'tel2'!$B$14:$G$18","'tel2'!$B$29:$C$29"}</definedName>
    <definedName name="________TEL3" localSheetId="12" hidden="1">{"'tel2'!$B$29:$J$45","'tel2'!$A$5:$G$19","'tel2'!$B$50:$F$57","'tel2'!$B$105:$G$110","'tel2'!$B$63:$H$85","'tel2'!$B$14:$G$18","'tel2'!$B$29:$C$29"}</definedName>
    <definedName name="________TEL3" localSheetId="10" hidden="1">{"'tel2'!$B$29:$J$45","'tel2'!$A$5:$G$19","'tel2'!$B$50:$F$57","'tel2'!$B$105:$G$110","'tel2'!$B$63:$H$85","'tel2'!$B$14:$G$18","'tel2'!$B$29:$C$29"}</definedName>
    <definedName name="________TEL3" localSheetId="9" hidden="1">{"'tel2'!$B$29:$J$45","'tel2'!$A$5:$G$19","'tel2'!$B$50:$F$57","'tel2'!$B$105:$G$110","'tel2'!$B$63:$H$85","'tel2'!$B$14:$G$18","'tel2'!$B$29:$C$29"}</definedName>
    <definedName name="________TEL3" localSheetId="8" hidden="1">{"'tel2'!$B$29:$J$45","'tel2'!$A$5:$G$19","'tel2'!$B$50:$F$57","'tel2'!$B$105:$G$110","'tel2'!$B$63:$H$85","'tel2'!$B$14:$G$18","'tel2'!$B$29:$C$29"}</definedName>
    <definedName name="________TEL3" localSheetId="13" hidden="1">{"'tel2'!$B$29:$J$45","'tel2'!$A$5:$G$19","'tel2'!$B$50:$F$57","'tel2'!$B$105:$G$110","'tel2'!$B$63:$H$85","'tel2'!$B$14:$G$18","'tel2'!$B$29:$C$29"}</definedName>
    <definedName name="________TEL3" localSheetId="14" hidden="1">{"'tel2'!$B$29:$J$45","'tel2'!$A$5:$G$19","'tel2'!$B$50:$F$57","'tel2'!$B$105:$G$110","'tel2'!$B$63:$H$85","'tel2'!$B$14:$G$18","'tel2'!$B$29:$C$29"}</definedName>
    <definedName name="________TEL3" localSheetId="16" hidden="1">{"'tel2'!$B$29:$J$45","'tel2'!$A$5:$G$19","'tel2'!$B$50:$F$57","'tel2'!$B$105:$G$110","'tel2'!$B$63:$H$85","'tel2'!$B$14:$G$18","'tel2'!$B$29:$C$29"}</definedName>
    <definedName name="________TEL3" localSheetId="5" hidden="1">{"'tel2'!$B$29:$J$45","'tel2'!$A$5:$G$19","'tel2'!$B$50:$F$57","'tel2'!$B$105:$G$110","'tel2'!$B$63:$H$85","'tel2'!$B$14:$G$18","'tel2'!$B$29:$C$29"}</definedName>
    <definedName name="________TEL3" localSheetId="7" hidden="1">{"'tel2'!$B$29:$J$45","'tel2'!$A$5:$G$19","'tel2'!$B$50:$F$57","'tel2'!$B$105:$G$110","'tel2'!$B$63:$H$85","'tel2'!$B$14:$G$18","'tel2'!$B$29:$C$29"}</definedName>
    <definedName name="________TEL3" hidden="1">{"'tel2'!$B$29:$J$45","'tel2'!$A$5:$G$19","'tel2'!$B$50:$F$57","'tel2'!$B$105:$G$110","'tel2'!$B$63:$H$85","'tel2'!$B$14:$G$18","'tel2'!$B$29:$C$29"}</definedName>
    <definedName name="_______TEL3" localSheetId="15" hidden="1">{"'tel2'!$B$29:$J$45","'tel2'!$A$5:$G$19","'tel2'!$B$50:$F$57","'tel2'!$B$105:$G$110","'tel2'!$B$63:$H$85","'tel2'!$B$14:$G$18","'tel2'!$B$29:$C$29"}</definedName>
    <definedName name="_______TEL3" localSheetId="11" hidden="1">{"'tel2'!$B$29:$J$45","'tel2'!$A$5:$G$19","'tel2'!$B$50:$F$57","'tel2'!$B$105:$G$110","'tel2'!$B$63:$H$85","'tel2'!$B$14:$G$18","'tel2'!$B$29:$C$29"}</definedName>
    <definedName name="_______TEL3" localSheetId="12" hidden="1">{"'tel2'!$B$29:$J$45","'tel2'!$A$5:$G$19","'tel2'!$B$50:$F$57","'tel2'!$B$105:$G$110","'tel2'!$B$63:$H$85","'tel2'!$B$14:$G$18","'tel2'!$B$29:$C$29"}</definedName>
    <definedName name="_______TEL3" localSheetId="10" hidden="1">{"'tel2'!$B$29:$J$45","'tel2'!$A$5:$G$19","'tel2'!$B$50:$F$57","'tel2'!$B$105:$G$110","'tel2'!$B$63:$H$85","'tel2'!$B$14:$G$18","'tel2'!$B$29:$C$29"}</definedName>
    <definedName name="_______TEL3" localSheetId="9" hidden="1">{"'tel2'!$B$29:$J$45","'tel2'!$A$5:$G$19","'tel2'!$B$50:$F$57","'tel2'!$B$105:$G$110","'tel2'!$B$63:$H$85","'tel2'!$B$14:$G$18","'tel2'!$B$29:$C$29"}</definedName>
    <definedName name="_______TEL3" localSheetId="8" hidden="1">{"'tel2'!$B$29:$J$45","'tel2'!$A$5:$G$19","'tel2'!$B$50:$F$57","'tel2'!$B$105:$G$110","'tel2'!$B$63:$H$85","'tel2'!$B$14:$G$18","'tel2'!$B$29:$C$29"}</definedName>
    <definedName name="_______TEL3" localSheetId="13" hidden="1">{"'tel2'!$B$29:$J$45","'tel2'!$A$5:$G$19","'tel2'!$B$50:$F$57","'tel2'!$B$105:$G$110","'tel2'!$B$63:$H$85","'tel2'!$B$14:$G$18","'tel2'!$B$29:$C$29"}</definedName>
    <definedName name="_______TEL3" localSheetId="14" hidden="1">{"'tel2'!$B$29:$J$45","'tel2'!$A$5:$G$19","'tel2'!$B$50:$F$57","'tel2'!$B$105:$G$110","'tel2'!$B$63:$H$85","'tel2'!$B$14:$G$18","'tel2'!$B$29:$C$29"}</definedName>
    <definedName name="_______TEL3" localSheetId="16" hidden="1">{"'tel2'!$B$29:$J$45","'tel2'!$A$5:$G$19","'tel2'!$B$50:$F$57","'tel2'!$B$105:$G$110","'tel2'!$B$63:$H$85","'tel2'!$B$14:$G$18","'tel2'!$B$29:$C$29"}</definedName>
    <definedName name="_______TEL3" localSheetId="5" hidden="1">{"'tel2'!$B$29:$J$45","'tel2'!$A$5:$G$19","'tel2'!$B$50:$F$57","'tel2'!$B$105:$G$110","'tel2'!$B$63:$H$85","'tel2'!$B$14:$G$18","'tel2'!$B$29:$C$29"}</definedName>
    <definedName name="_______TEL3" localSheetId="7" hidden="1">{"'tel2'!$B$29:$J$45","'tel2'!$A$5:$G$19","'tel2'!$B$50:$F$57","'tel2'!$B$105:$G$110","'tel2'!$B$63:$H$85","'tel2'!$B$14:$G$18","'tel2'!$B$29:$C$29"}</definedName>
    <definedName name="_______TEL3" hidden="1">{"'tel2'!$B$29:$J$45","'tel2'!$A$5:$G$19","'tel2'!$B$50:$F$57","'tel2'!$B$105:$G$110","'tel2'!$B$63:$H$85","'tel2'!$B$14:$G$18","'tel2'!$B$29:$C$29"}</definedName>
    <definedName name="_____TEL3" localSheetId="15" hidden="1">{"'tel2'!$B$29:$J$45","'tel2'!$A$5:$G$19","'tel2'!$B$50:$F$57","'tel2'!$B$105:$G$110","'tel2'!$B$63:$H$85","'tel2'!$B$14:$G$18","'tel2'!$B$29:$C$29"}</definedName>
    <definedName name="_____TEL3" localSheetId="11" hidden="1">{"'tel2'!$B$29:$J$45","'tel2'!$A$5:$G$19","'tel2'!$B$50:$F$57","'tel2'!$B$105:$G$110","'tel2'!$B$63:$H$85","'tel2'!$B$14:$G$18","'tel2'!$B$29:$C$29"}</definedName>
    <definedName name="_____TEL3" localSheetId="12" hidden="1">{"'tel2'!$B$29:$J$45","'tel2'!$A$5:$G$19","'tel2'!$B$50:$F$57","'tel2'!$B$105:$G$110","'tel2'!$B$63:$H$85","'tel2'!$B$14:$G$18","'tel2'!$B$29:$C$29"}</definedName>
    <definedName name="_____TEL3" localSheetId="10" hidden="1">{"'tel2'!$B$29:$J$45","'tel2'!$A$5:$G$19","'tel2'!$B$50:$F$57","'tel2'!$B$105:$G$110","'tel2'!$B$63:$H$85","'tel2'!$B$14:$G$18","'tel2'!$B$29:$C$29"}</definedName>
    <definedName name="_____TEL3" localSheetId="9" hidden="1">{"'tel2'!$B$29:$J$45","'tel2'!$A$5:$G$19","'tel2'!$B$50:$F$57","'tel2'!$B$105:$G$110","'tel2'!$B$63:$H$85","'tel2'!$B$14:$G$18","'tel2'!$B$29:$C$29"}</definedName>
    <definedName name="_____TEL3" localSheetId="8" hidden="1">{"'tel2'!$B$29:$J$45","'tel2'!$A$5:$G$19","'tel2'!$B$50:$F$57","'tel2'!$B$105:$G$110","'tel2'!$B$63:$H$85","'tel2'!$B$14:$G$18","'tel2'!$B$29:$C$29"}</definedName>
    <definedName name="_____TEL3" localSheetId="13" hidden="1">{"'tel2'!$B$29:$J$45","'tel2'!$A$5:$G$19","'tel2'!$B$50:$F$57","'tel2'!$B$105:$G$110","'tel2'!$B$63:$H$85","'tel2'!$B$14:$G$18","'tel2'!$B$29:$C$29"}</definedName>
    <definedName name="_____TEL3" localSheetId="14" hidden="1">{"'tel2'!$B$29:$J$45","'tel2'!$A$5:$G$19","'tel2'!$B$50:$F$57","'tel2'!$B$105:$G$110","'tel2'!$B$63:$H$85","'tel2'!$B$14:$G$18","'tel2'!$B$29:$C$29"}</definedName>
    <definedName name="_____TEL3" localSheetId="16" hidden="1">{"'tel2'!$B$29:$J$45","'tel2'!$A$5:$G$19","'tel2'!$B$50:$F$57","'tel2'!$B$105:$G$110","'tel2'!$B$63:$H$85","'tel2'!$B$14:$G$18","'tel2'!$B$29:$C$29"}</definedName>
    <definedName name="_____TEL3" localSheetId="5" hidden="1">{"'tel2'!$B$29:$J$45","'tel2'!$A$5:$G$19","'tel2'!$B$50:$F$57","'tel2'!$B$105:$G$110","'tel2'!$B$63:$H$85","'tel2'!$B$14:$G$18","'tel2'!$B$29:$C$29"}</definedName>
    <definedName name="_____TEL3" localSheetId="7" hidden="1">{"'tel2'!$B$29:$J$45","'tel2'!$A$5:$G$19","'tel2'!$B$50:$F$57","'tel2'!$B$105:$G$110","'tel2'!$B$63:$H$85","'tel2'!$B$14:$G$18","'tel2'!$B$29:$C$29"}</definedName>
    <definedName name="_____TEL3" hidden="1">{"'tel2'!$B$29:$J$45","'tel2'!$A$5:$G$19","'tel2'!$B$50:$F$57","'tel2'!$B$105:$G$110","'tel2'!$B$63:$H$85","'tel2'!$B$14:$G$18","'tel2'!$B$29:$C$29"}</definedName>
    <definedName name="____TEL3" localSheetId="15" hidden="1">{"'tel2'!$B$29:$J$45","'tel2'!$A$5:$G$19","'tel2'!$B$50:$F$57","'tel2'!$B$105:$G$110","'tel2'!$B$63:$H$85","'tel2'!$B$14:$G$18","'tel2'!$B$29:$C$29"}</definedName>
    <definedName name="____TEL3" localSheetId="11" hidden="1">{"'tel2'!$B$29:$J$45","'tel2'!$A$5:$G$19","'tel2'!$B$50:$F$57","'tel2'!$B$105:$G$110","'tel2'!$B$63:$H$85","'tel2'!$B$14:$G$18","'tel2'!$B$29:$C$29"}</definedName>
    <definedName name="____TEL3" localSheetId="12" hidden="1">{"'tel2'!$B$29:$J$45","'tel2'!$A$5:$G$19","'tel2'!$B$50:$F$57","'tel2'!$B$105:$G$110","'tel2'!$B$63:$H$85","'tel2'!$B$14:$G$18","'tel2'!$B$29:$C$29"}</definedName>
    <definedName name="____TEL3" localSheetId="10" hidden="1">{"'tel2'!$B$29:$J$45","'tel2'!$A$5:$G$19","'tel2'!$B$50:$F$57","'tel2'!$B$105:$G$110","'tel2'!$B$63:$H$85","'tel2'!$B$14:$G$18","'tel2'!$B$29:$C$29"}</definedName>
    <definedName name="____TEL3" localSheetId="9" hidden="1">{"'tel2'!$B$29:$J$45","'tel2'!$A$5:$G$19","'tel2'!$B$50:$F$57","'tel2'!$B$105:$G$110","'tel2'!$B$63:$H$85","'tel2'!$B$14:$G$18","'tel2'!$B$29:$C$29"}</definedName>
    <definedName name="____TEL3" localSheetId="8" hidden="1">{"'tel2'!$B$29:$J$45","'tel2'!$A$5:$G$19","'tel2'!$B$50:$F$57","'tel2'!$B$105:$G$110","'tel2'!$B$63:$H$85","'tel2'!$B$14:$G$18","'tel2'!$B$29:$C$29"}</definedName>
    <definedName name="____TEL3" localSheetId="13" hidden="1">{"'tel2'!$B$29:$J$45","'tel2'!$A$5:$G$19","'tel2'!$B$50:$F$57","'tel2'!$B$105:$G$110","'tel2'!$B$63:$H$85","'tel2'!$B$14:$G$18","'tel2'!$B$29:$C$29"}</definedName>
    <definedName name="____TEL3" localSheetId="14" hidden="1">{"'tel2'!$B$29:$J$45","'tel2'!$A$5:$G$19","'tel2'!$B$50:$F$57","'tel2'!$B$105:$G$110","'tel2'!$B$63:$H$85","'tel2'!$B$14:$G$18","'tel2'!$B$29:$C$29"}</definedName>
    <definedName name="____TEL3" localSheetId="16" hidden="1">{"'tel2'!$B$29:$J$45","'tel2'!$A$5:$G$19","'tel2'!$B$50:$F$57","'tel2'!$B$105:$G$110","'tel2'!$B$63:$H$85","'tel2'!$B$14:$G$18","'tel2'!$B$29:$C$29"}</definedName>
    <definedName name="____TEL3" localSheetId="5" hidden="1">{"'tel2'!$B$29:$J$45","'tel2'!$A$5:$G$19","'tel2'!$B$50:$F$57","'tel2'!$B$105:$G$110","'tel2'!$B$63:$H$85","'tel2'!$B$14:$G$18","'tel2'!$B$29:$C$29"}</definedName>
    <definedName name="____TEL3" localSheetId="7" hidden="1">{"'tel2'!$B$29:$J$45","'tel2'!$A$5:$G$19","'tel2'!$B$50:$F$57","'tel2'!$B$105:$G$110","'tel2'!$B$63:$H$85","'tel2'!$B$14:$G$18","'tel2'!$B$29:$C$29"}</definedName>
    <definedName name="____TEL3" hidden="1">{"'tel2'!$B$29:$J$45","'tel2'!$A$5:$G$19","'tel2'!$B$50:$F$57","'tel2'!$B$105:$G$110","'tel2'!$B$63:$H$85","'tel2'!$B$14:$G$18","'tel2'!$B$29:$C$29"}</definedName>
    <definedName name="___TEL3" localSheetId="15" hidden="1">{"'tel2'!$B$29:$J$45","'tel2'!$A$5:$G$19","'tel2'!$B$50:$F$57","'tel2'!$B$105:$G$110","'tel2'!$B$63:$H$85","'tel2'!$B$14:$G$18","'tel2'!$B$29:$C$29"}</definedName>
    <definedName name="___TEL3" localSheetId="11" hidden="1">{"'tel2'!$B$29:$J$45","'tel2'!$A$5:$G$19","'tel2'!$B$50:$F$57","'tel2'!$B$105:$G$110","'tel2'!$B$63:$H$85","'tel2'!$B$14:$G$18","'tel2'!$B$29:$C$29"}</definedName>
    <definedName name="___TEL3" localSheetId="12" hidden="1">{"'tel2'!$B$29:$J$45","'tel2'!$A$5:$G$19","'tel2'!$B$50:$F$57","'tel2'!$B$105:$G$110","'tel2'!$B$63:$H$85","'tel2'!$B$14:$G$18","'tel2'!$B$29:$C$29"}</definedName>
    <definedName name="___TEL3" localSheetId="10" hidden="1">{"'tel2'!$B$29:$J$45","'tel2'!$A$5:$G$19","'tel2'!$B$50:$F$57","'tel2'!$B$105:$G$110","'tel2'!$B$63:$H$85","'tel2'!$B$14:$G$18","'tel2'!$B$29:$C$29"}</definedName>
    <definedName name="___TEL3" localSheetId="9" hidden="1">{"'tel2'!$B$29:$J$45","'tel2'!$A$5:$G$19","'tel2'!$B$50:$F$57","'tel2'!$B$105:$G$110","'tel2'!$B$63:$H$85","'tel2'!$B$14:$G$18","'tel2'!$B$29:$C$29"}</definedName>
    <definedName name="___TEL3" localSheetId="8" hidden="1">{"'tel2'!$B$29:$J$45","'tel2'!$A$5:$G$19","'tel2'!$B$50:$F$57","'tel2'!$B$105:$G$110","'tel2'!$B$63:$H$85","'tel2'!$B$14:$G$18","'tel2'!$B$29:$C$29"}</definedName>
    <definedName name="___TEL3" localSheetId="13" hidden="1">{"'tel2'!$B$29:$J$45","'tel2'!$A$5:$G$19","'tel2'!$B$50:$F$57","'tel2'!$B$105:$G$110","'tel2'!$B$63:$H$85","'tel2'!$B$14:$G$18","'tel2'!$B$29:$C$29"}</definedName>
    <definedName name="___TEL3" localSheetId="14" hidden="1">{"'tel2'!$B$29:$J$45","'tel2'!$A$5:$G$19","'tel2'!$B$50:$F$57","'tel2'!$B$105:$G$110","'tel2'!$B$63:$H$85","'tel2'!$B$14:$G$18","'tel2'!$B$29:$C$29"}</definedName>
    <definedName name="___TEL3" localSheetId="16" hidden="1">{"'tel2'!$B$29:$J$45","'tel2'!$A$5:$G$19","'tel2'!$B$50:$F$57","'tel2'!$B$105:$G$110","'tel2'!$B$63:$H$85","'tel2'!$B$14:$G$18","'tel2'!$B$29:$C$29"}</definedName>
    <definedName name="___TEL3" localSheetId="5" hidden="1">{"'tel2'!$B$29:$J$45","'tel2'!$A$5:$G$19","'tel2'!$B$50:$F$57","'tel2'!$B$105:$G$110","'tel2'!$B$63:$H$85","'tel2'!$B$14:$G$18","'tel2'!$B$29:$C$29"}</definedName>
    <definedName name="___TEL3" localSheetId="7" hidden="1">{"'tel2'!$B$29:$J$45","'tel2'!$A$5:$G$19","'tel2'!$B$50:$F$57","'tel2'!$B$105:$G$110","'tel2'!$B$63:$H$85","'tel2'!$B$14:$G$18","'tel2'!$B$29:$C$29"}</definedName>
    <definedName name="___TEL3" hidden="1">{"'tel2'!$B$29:$J$45","'tel2'!$A$5:$G$19","'tel2'!$B$50:$F$57","'tel2'!$B$105:$G$110","'tel2'!$B$63:$H$85","'tel2'!$B$14:$G$18","'tel2'!$B$29:$C$29"}</definedName>
    <definedName name="__TEL3" localSheetId="15" hidden="1">{"'tel2'!$B$29:$J$45","'tel2'!$A$5:$G$19","'tel2'!$B$50:$F$57","'tel2'!$B$105:$G$110","'tel2'!$B$63:$H$85","'tel2'!$B$14:$G$18","'tel2'!$B$29:$C$29"}</definedName>
    <definedName name="__TEL3" localSheetId="11" hidden="1">{"'tel2'!$B$29:$J$45","'tel2'!$A$5:$G$19","'tel2'!$B$50:$F$57","'tel2'!$B$105:$G$110","'tel2'!$B$63:$H$85","'tel2'!$B$14:$G$18","'tel2'!$B$29:$C$29"}</definedName>
    <definedName name="__TEL3" localSheetId="12" hidden="1">{"'tel2'!$B$29:$J$45","'tel2'!$A$5:$G$19","'tel2'!$B$50:$F$57","'tel2'!$B$105:$G$110","'tel2'!$B$63:$H$85","'tel2'!$B$14:$G$18","'tel2'!$B$29:$C$29"}</definedName>
    <definedName name="__TEL3" localSheetId="10" hidden="1">{"'tel2'!$B$29:$J$45","'tel2'!$A$5:$G$19","'tel2'!$B$50:$F$57","'tel2'!$B$105:$G$110","'tel2'!$B$63:$H$85","'tel2'!$B$14:$G$18","'tel2'!$B$29:$C$29"}</definedName>
    <definedName name="__TEL3" localSheetId="9" hidden="1">{"'tel2'!$B$29:$J$45","'tel2'!$A$5:$G$19","'tel2'!$B$50:$F$57","'tel2'!$B$105:$G$110","'tel2'!$B$63:$H$85","'tel2'!$B$14:$G$18","'tel2'!$B$29:$C$29"}</definedName>
    <definedName name="__TEL3" localSheetId="8" hidden="1">{"'tel2'!$B$29:$J$45","'tel2'!$A$5:$G$19","'tel2'!$B$50:$F$57","'tel2'!$B$105:$G$110","'tel2'!$B$63:$H$85","'tel2'!$B$14:$G$18","'tel2'!$B$29:$C$29"}</definedName>
    <definedName name="__TEL3" localSheetId="13" hidden="1">{"'tel2'!$B$29:$J$45","'tel2'!$A$5:$G$19","'tel2'!$B$50:$F$57","'tel2'!$B$105:$G$110","'tel2'!$B$63:$H$85","'tel2'!$B$14:$G$18","'tel2'!$B$29:$C$29"}</definedName>
    <definedName name="__TEL3" localSheetId="14" hidden="1">{"'tel2'!$B$29:$J$45","'tel2'!$A$5:$G$19","'tel2'!$B$50:$F$57","'tel2'!$B$105:$G$110","'tel2'!$B$63:$H$85","'tel2'!$B$14:$G$18","'tel2'!$B$29:$C$29"}</definedName>
    <definedName name="__TEL3" localSheetId="16" hidden="1">{"'tel2'!$B$29:$J$45","'tel2'!$A$5:$G$19","'tel2'!$B$50:$F$57","'tel2'!$B$105:$G$110","'tel2'!$B$63:$H$85","'tel2'!$B$14:$G$18","'tel2'!$B$29:$C$29"}</definedName>
    <definedName name="__TEL3" localSheetId="5" hidden="1">{"'tel2'!$B$29:$J$45","'tel2'!$A$5:$G$19","'tel2'!$B$50:$F$57","'tel2'!$B$105:$G$110","'tel2'!$B$63:$H$85","'tel2'!$B$14:$G$18","'tel2'!$B$29:$C$29"}</definedName>
    <definedName name="__TEL3" localSheetId="7" hidden="1">{"'tel2'!$B$29:$J$45","'tel2'!$A$5:$G$19","'tel2'!$B$50:$F$57","'tel2'!$B$105:$G$110","'tel2'!$B$63:$H$85","'tel2'!$B$14:$G$18","'tel2'!$B$29:$C$29"}</definedName>
    <definedName name="__TEL3" hidden="1">{"'tel2'!$B$29:$J$45","'tel2'!$A$5:$G$19","'tel2'!$B$50:$F$57","'tel2'!$B$105:$G$110","'tel2'!$B$63:$H$85","'tel2'!$B$14:$G$18","'tel2'!$B$29:$C$29"}</definedName>
    <definedName name="_AUG03" localSheetId="15">#REF!</definedName>
    <definedName name="_AUG03" localSheetId="11">#REF!</definedName>
    <definedName name="_AUG03" localSheetId="12">#REF!</definedName>
    <definedName name="_AUG03" localSheetId="10">#REF!</definedName>
    <definedName name="_AUG03" localSheetId="9">#REF!</definedName>
    <definedName name="_AUG03" localSheetId="8">#REF!</definedName>
    <definedName name="_AUG03" localSheetId="13">#REF!</definedName>
    <definedName name="_AUG03" localSheetId="14">#REF!</definedName>
    <definedName name="_AUG03" localSheetId="16">#REF!</definedName>
    <definedName name="_AUG03" localSheetId="5">#REF!</definedName>
    <definedName name="_AUG03">#REF!</definedName>
    <definedName name="_AUG04" localSheetId="15">#REF!</definedName>
    <definedName name="_AUG04" localSheetId="11">#REF!</definedName>
    <definedName name="_AUG04" localSheetId="12">#REF!</definedName>
    <definedName name="_AUG04" localSheetId="10">#REF!</definedName>
    <definedName name="_AUG04" localSheetId="9">#REF!</definedName>
    <definedName name="_AUG04" localSheetId="8">#REF!</definedName>
    <definedName name="_AUG04" localSheetId="13">#REF!</definedName>
    <definedName name="_AUG04" localSheetId="14">#REF!</definedName>
    <definedName name="_AUG04" localSheetId="16">#REF!</definedName>
    <definedName name="_AUG04">#REF!</definedName>
    <definedName name="_AUG05" localSheetId="15">#REF!</definedName>
    <definedName name="_AUG05" localSheetId="11">#REF!</definedName>
    <definedName name="_AUG05" localSheetId="12">#REF!</definedName>
    <definedName name="_AUG05" localSheetId="10">#REF!</definedName>
    <definedName name="_AUG05" localSheetId="9">#REF!</definedName>
    <definedName name="_AUG05" localSheetId="8">#REF!</definedName>
    <definedName name="_AUG05" localSheetId="13">#REF!</definedName>
    <definedName name="_AUG05" localSheetId="14">#REF!</definedName>
    <definedName name="_AUG05" localSheetId="16">#REF!</definedName>
    <definedName name="_AUG05">#REF!</definedName>
    <definedName name="_AUG08" localSheetId="15">#REF!</definedName>
    <definedName name="_AUG08" localSheetId="12">#REF!</definedName>
    <definedName name="_AUG08" localSheetId="14">#REF!</definedName>
    <definedName name="_AUG08">#REF!</definedName>
    <definedName name="_AUG11" localSheetId="15">#REF!</definedName>
    <definedName name="_AUG11" localSheetId="12">#REF!</definedName>
    <definedName name="_AUG11" localSheetId="14">#REF!</definedName>
    <definedName name="_AUG11">#REF!</definedName>
    <definedName name="_AUG12" localSheetId="15">#REF!</definedName>
    <definedName name="_AUG12" localSheetId="12">#REF!</definedName>
    <definedName name="_AUG12" localSheetId="14">#REF!</definedName>
    <definedName name="_AUG12">#REF!</definedName>
    <definedName name="_AUG13" localSheetId="15">#REF!</definedName>
    <definedName name="_AUG13" localSheetId="12">#REF!</definedName>
    <definedName name="_AUG13" localSheetId="14">#REF!</definedName>
    <definedName name="_AUG13">#REF!</definedName>
    <definedName name="_Order1" hidden="1">255</definedName>
    <definedName name="_TEL3" localSheetId="15" hidden="1">{"'tel2'!$B$29:$J$45","'tel2'!$A$5:$G$19","'tel2'!$B$50:$F$57","'tel2'!$B$105:$G$110","'tel2'!$B$63:$H$85","'tel2'!$B$14:$G$18","'tel2'!$B$29:$C$29"}</definedName>
    <definedName name="_TEL3" localSheetId="11" hidden="1">{"'tel2'!$B$29:$J$45","'tel2'!$A$5:$G$19","'tel2'!$B$50:$F$57","'tel2'!$B$105:$G$110","'tel2'!$B$63:$H$85","'tel2'!$B$14:$G$18","'tel2'!$B$29:$C$29"}</definedName>
    <definedName name="_TEL3" localSheetId="12" hidden="1">{"'tel2'!$B$29:$J$45","'tel2'!$A$5:$G$19","'tel2'!$B$50:$F$57","'tel2'!$B$105:$G$110","'tel2'!$B$63:$H$85","'tel2'!$B$14:$G$18","'tel2'!$B$29:$C$29"}</definedName>
    <definedName name="_TEL3" localSheetId="10" hidden="1">{"'tel2'!$B$29:$J$45","'tel2'!$A$5:$G$19","'tel2'!$B$50:$F$57","'tel2'!$B$105:$G$110","'tel2'!$B$63:$H$85","'tel2'!$B$14:$G$18","'tel2'!$B$29:$C$29"}</definedName>
    <definedName name="_TEL3" localSheetId="9" hidden="1">{"'tel2'!$B$29:$J$45","'tel2'!$A$5:$G$19","'tel2'!$B$50:$F$57","'tel2'!$B$105:$G$110","'tel2'!$B$63:$H$85","'tel2'!$B$14:$G$18","'tel2'!$B$29:$C$29"}</definedName>
    <definedName name="_TEL3" localSheetId="8" hidden="1">{"'tel2'!$B$29:$J$45","'tel2'!$A$5:$G$19","'tel2'!$B$50:$F$57","'tel2'!$B$105:$G$110","'tel2'!$B$63:$H$85","'tel2'!$B$14:$G$18","'tel2'!$B$29:$C$29"}</definedName>
    <definedName name="_TEL3" localSheetId="13" hidden="1">{"'tel2'!$B$29:$J$45","'tel2'!$A$5:$G$19","'tel2'!$B$50:$F$57","'tel2'!$B$105:$G$110","'tel2'!$B$63:$H$85","'tel2'!$B$14:$G$18","'tel2'!$B$29:$C$29"}</definedName>
    <definedName name="_TEL3" localSheetId="14" hidden="1">{"'tel2'!$B$29:$J$45","'tel2'!$A$5:$G$19","'tel2'!$B$50:$F$57","'tel2'!$B$105:$G$110","'tel2'!$B$63:$H$85","'tel2'!$B$14:$G$18","'tel2'!$B$29:$C$29"}</definedName>
    <definedName name="_TEL3" localSheetId="16" hidden="1">{"'tel2'!$B$29:$J$45","'tel2'!$A$5:$G$19","'tel2'!$B$50:$F$57","'tel2'!$B$105:$G$110","'tel2'!$B$63:$H$85","'tel2'!$B$14:$G$18","'tel2'!$B$29:$C$29"}</definedName>
    <definedName name="_TEL3" localSheetId="5" hidden="1">{"'tel2'!$B$29:$J$45","'tel2'!$A$5:$G$19","'tel2'!$B$50:$F$57","'tel2'!$B$105:$G$110","'tel2'!$B$63:$H$85","'tel2'!$B$14:$G$18","'tel2'!$B$29:$C$29"}</definedName>
    <definedName name="_TEL3" localSheetId="7" hidden="1">{"'tel2'!$B$29:$J$45","'tel2'!$A$5:$G$19","'tel2'!$B$50:$F$57","'tel2'!$B$105:$G$110","'tel2'!$B$63:$H$85","'tel2'!$B$14:$G$18","'tel2'!$B$29:$C$29"}</definedName>
    <definedName name="_TEL3" hidden="1">{"'tel2'!$B$29:$J$45","'tel2'!$A$5:$G$19","'tel2'!$B$50:$F$57","'tel2'!$B$105:$G$110","'tel2'!$B$63:$H$85","'tel2'!$B$14:$G$18","'tel2'!$B$29:$C$29"}</definedName>
    <definedName name="\z">#N/A</definedName>
    <definedName name="A" localSheetId="15" hidden="1">{"'Sheet1'!$A$1:$C$75"}</definedName>
    <definedName name="A" localSheetId="11" hidden="1">{"'Sheet1'!$A$1:$C$75"}</definedName>
    <definedName name="A" localSheetId="12" hidden="1">{"'Sheet1'!$A$1:$C$75"}</definedName>
    <definedName name="A" localSheetId="10" hidden="1">{"'Sheet1'!$A$1:$C$75"}</definedName>
    <definedName name="A" localSheetId="9" hidden="1">{"'Sheet1'!$A$1:$C$75"}</definedName>
    <definedName name="A" localSheetId="8" hidden="1">{"'Sheet1'!$A$1:$C$75"}</definedName>
    <definedName name="A" localSheetId="13" hidden="1">{"'Sheet1'!$A$1:$C$75"}</definedName>
    <definedName name="A" localSheetId="14" hidden="1">{"'Sheet1'!$A$1:$C$75"}</definedName>
    <definedName name="A" localSheetId="16" hidden="1">{"'Sheet1'!$A$1:$C$75"}</definedName>
    <definedName name="A" localSheetId="5" hidden="1">{"'Sheet1'!$A$1:$C$75"}</definedName>
    <definedName name="A" localSheetId="7" hidden="1">{"'Sheet1'!$A$1:$C$75"}</definedName>
    <definedName name="A" hidden="1">{"'Sheet1'!$A$1:$C$75"}</definedName>
    <definedName name="A321AUS" localSheetId="15">#REF!</definedName>
    <definedName name="A321AUS" localSheetId="12">#REF!</definedName>
    <definedName name="A321AUS" localSheetId="14">#REF!</definedName>
    <definedName name="A321AUS">#REF!</definedName>
    <definedName name="A321DOM">[1]A321!$A$4:$F$5</definedName>
    <definedName name="A321EUR" localSheetId="15">#REF!</definedName>
    <definedName name="A321EUR" localSheetId="11">#REF!</definedName>
    <definedName name="A321EUR" localSheetId="12">#REF!</definedName>
    <definedName name="A321EUR" localSheetId="10">#REF!</definedName>
    <definedName name="A321EUR" localSheetId="9">#REF!</definedName>
    <definedName name="A321EUR" localSheetId="8">#REF!</definedName>
    <definedName name="A321EUR" localSheetId="13">#REF!</definedName>
    <definedName name="A321EUR" localSheetId="14">#REF!</definedName>
    <definedName name="A321EUR" localSheetId="16">#REF!</definedName>
    <definedName name="A321EUR" localSheetId="5">#REF!</definedName>
    <definedName name="A321EUR">#REF!</definedName>
    <definedName name="A321KRJP" localSheetId="15">#REF!</definedName>
    <definedName name="A321KRJP" localSheetId="11">#REF!</definedName>
    <definedName name="A321KRJP" localSheetId="12">#REF!</definedName>
    <definedName name="A321KRJP" localSheetId="10">#REF!</definedName>
    <definedName name="A321KRJP" localSheetId="9">#REF!</definedName>
    <definedName name="A321KRJP" localSheetId="8">#REF!</definedName>
    <definedName name="A321KRJP" localSheetId="13">#REF!</definedName>
    <definedName name="A321KRJP" localSheetId="14">#REF!</definedName>
    <definedName name="A321KRJP" localSheetId="16">#REF!</definedName>
    <definedName name="A321KRJP">#REF!</definedName>
    <definedName name="A321NEA" localSheetId="15">#REF!</definedName>
    <definedName name="A321NEA" localSheetId="11">#REF!</definedName>
    <definedName name="A321NEA" localSheetId="12">#REF!</definedName>
    <definedName name="A321NEA" localSheetId="10">#REF!</definedName>
    <definedName name="A321NEA" localSheetId="9">#REF!</definedName>
    <definedName name="A321NEA" localSheetId="8">#REF!</definedName>
    <definedName name="A321NEA" localSheetId="13">#REF!</definedName>
    <definedName name="A321NEA" localSheetId="14">#REF!</definedName>
    <definedName name="A321NEA" localSheetId="16">#REF!</definedName>
    <definedName name="A321NEA">#REF!</definedName>
    <definedName name="A321SEA" localSheetId="15">#REF!</definedName>
    <definedName name="A321SEA" localSheetId="12">#REF!</definedName>
    <definedName name="A321SEA" localSheetId="14">#REF!</definedName>
    <definedName name="A321SEA">#REF!</definedName>
    <definedName name="A321TPSP" localSheetId="15">#REF!</definedName>
    <definedName name="A321TPSP" localSheetId="12">#REF!</definedName>
    <definedName name="A321TPSP" localSheetId="14">#REF!</definedName>
    <definedName name="A321TPSP">#REF!</definedName>
    <definedName name="A322DOM">[1]A321!$A$10:$F$13</definedName>
    <definedName name="ADM" localSheetId="15" hidden="1">{"'Sheet1'!$A$1:$C$75"}</definedName>
    <definedName name="ADM" localSheetId="11" hidden="1">{"'Sheet1'!$A$1:$C$75"}</definedName>
    <definedName name="ADM" localSheetId="12" hidden="1">{"'Sheet1'!$A$1:$C$75"}</definedName>
    <definedName name="ADM" localSheetId="10" hidden="1">{"'Sheet1'!$A$1:$C$75"}</definedName>
    <definedName name="ADM" localSheetId="9" hidden="1">{"'Sheet1'!$A$1:$C$75"}</definedName>
    <definedName name="ADM" localSheetId="8" hidden="1">{"'Sheet1'!$A$1:$C$75"}</definedName>
    <definedName name="ADM" localSheetId="13" hidden="1">{"'Sheet1'!$A$1:$C$75"}</definedName>
    <definedName name="ADM" localSheetId="14" hidden="1">{"'Sheet1'!$A$1:$C$75"}</definedName>
    <definedName name="ADM" localSheetId="16" hidden="1">{"'Sheet1'!$A$1:$C$75"}</definedName>
    <definedName name="ADM" localSheetId="5" hidden="1">{"'Sheet1'!$A$1:$C$75"}</definedName>
    <definedName name="ADM" localSheetId="7" hidden="1">{"'Sheet1'!$A$1:$C$75"}</definedName>
    <definedName name="ADM" hidden="1">{"'Sheet1'!$A$1:$C$75"}</definedName>
    <definedName name="B734AUS" localSheetId="15">#REF!</definedName>
    <definedName name="B734AUS" localSheetId="12">#REF!</definedName>
    <definedName name="B734AUS" localSheetId="14">#REF!</definedName>
    <definedName name="B734AUS">#REF!</definedName>
    <definedName name="B734DOM">[1]B737!$A$12:$F$22</definedName>
    <definedName name="B734EUR" localSheetId="15">#REF!</definedName>
    <definedName name="B734EUR" localSheetId="11">#REF!</definedName>
    <definedName name="B734EUR" localSheetId="12">#REF!</definedName>
    <definedName name="B734EUR" localSheetId="10">#REF!</definedName>
    <definedName name="B734EUR" localSheetId="9">#REF!</definedName>
    <definedName name="B734EUR" localSheetId="8">#REF!</definedName>
    <definedName name="B734EUR" localSheetId="13">#REF!</definedName>
    <definedName name="B734EUR" localSheetId="14">#REF!</definedName>
    <definedName name="B734EUR" localSheetId="16">#REF!</definedName>
    <definedName name="B734EUR" localSheetId="5">#REF!</definedName>
    <definedName name="B734EUR">#REF!</definedName>
    <definedName name="B734KRJP" localSheetId="15">#REF!</definedName>
    <definedName name="B734KRJP" localSheetId="11">#REF!</definedName>
    <definedName name="B734KRJP" localSheetId="12">#REF!</definedName>
    <definedName name="B734KRJP" localSheetId="10">#REF!</definedName>
    <definedName name="B734KRJP" localSheetId="9">#REF!</definedName>
    <definedName name="B734KRJP" localSheetId="8">#REF!</definedName>
    <definedName name="B734KRJP" localSheetId="13">#REF!</definedName>
    <definedName name="B734KRJP" localSheetId="14">#REF!</definedName>
    <definedName name="B734KRJP" localSheetId="16">#REF!</definedName>
    <definedName name="B734KRJP">#REF!</definedName>
    <definedName name="B734NEA" localSheetId="15">#REF!</definedName>
    <definedName name="B734NEA" localSheetId="11">#REF!</definedName>
    <definedName name="B734NEA" localSheetId="12">#REF!</definedName>
    <definedName name="B734NEA" localSheetId="10">#REF!</definedName>
    <definedName name="B734NEA" localSheetId="9">#REF!</definedName>
    <definedName name="B734NEA" localSheetId="8">#REF!</definedName>
    <definedName name="B734NEA" localSheetId="13">#REF!</definedName>
    <definedName name="B734NEA" localSheetId="14">#REF!</definedName>
    <definedName name="B734NEA" localSheetId="16">#REF!</definedName>
    <definedName name="B734NEA">#REF!</definedName>
    <definedName name="B734SEA" localSheetId="15">#REF!</definedName>
    <definedName name="B734SEA" localSheetId="12">#REF!</definedName>
    <definedName name="B734SEA" localSheetId="14">#REF!</definedName>
    <definedName name="B734SEA">#REF!</definedName>
    <definedName name="B734TPSP" localSheetId="15">#REF!</definedName>
    <definedName name="B734TPSP" localSheetId="12">#REF!</definedName>
    <definedName name="B734TPSP" localSheetId="14">#REF!</definedName>
    <definedName name="B734TPSP">#REF!</definedName>
    <definedName name="B735AUS" localSheetId="15">#REF!</definedName>
    <definedName name="B735AUS" localSheetId="12">#REF!</definedName>
    <definedName name="B735AUS" localSheetId="14">#REF!</definedName>
    <definedName name="B735AUS">#REF!</definedName>
    <definedName name="B735DOM">[1]B737!$A$3:$F$8</definedName>
    <definedName name="B735EUR" localSheetId="15">#REF!</definedName>
    <definedName name="B735EUR" localSheetId="11">#REF!</definedName>
    <definedName name="B735EUR" localSheetId="12">#REF!</definedName>
    <definedName name="B735EUR" localSheetId="10">#REF!</definedName>
    <definedName name="B735EUR" localSheetId="9">#REF!</definedName>
    <definedName name="B735EUR" localSheetId="8">#REF!</definedName>
    <definedName name="B735EUR" localSheetId="13">#REF!</definedName>
    <definedName name="B735EUR" localSheetId="14">#REF!</definedName>
    <definedName name="B735EUR" localSheetId="16">#REF!</definedName>
    <definedName name="B735EUR" localSheetId="5">#REF!</definedName>
    <definedName name="B735EUR">#REF!</definedName>
    <definedName name="B735KRJP" localSheetId="15">#REF!</definedName>
    <definedName name="B735KRJP" localSheetId="11">#REF!</definedName>
    <definedName name="B735KRJP" localSheetId="12">#REF!</definedName>
    <definedName name="B735KRJP" localSheetId="10">#REF!</definedName>
    <definedName name="B735KRJP" localSheetId="9">#REF!</definedName>
    <definedName name="B735KRJP" localSheetId="8">#REF!</definedName>
    <definedName name="B735KRJP" localSheetId="13">#REF!</definedName>
    <definedName name="B735KRJP" localSheetId="14">#REF!</definedName>
    <definedName name="B735KRJP" localSheetId="16">#REF!</definedName>
    <definedName name="B735KRJP">#REF!</definedName>
    <definedName name="B735NEA" localSheetId="15">#REF!</definedName>
    <definedName name="B735NEA" localSheetId="11">#REF!</definedName>
    <definedName name="B735NEA" localSheetId="12">#REF!</definedName>
    <definedName name="B735NEA" localSheetId="10">#REF!</definedName>
    <definedName name="B735NEA" localSheetId="9">#REF!</definedName>
    <definedName name="B735NEA" localSheetId="8">#REF!</definedName>
    <definedName name="B735NEA" localSheetId="13">#REF!</definedName>
    <definedName name="B735NEA" localSheetId="14">#REF!</definedName>
    <definedName name="B735NEA" localSheetId="16">#REF!</definedName>
    <definedName name="B735NEA">#REF!</definedName>
    <definedName name="B735SEA" localSheetId="15">#REF!</definedName>
    <definedName name="B735SEA" localSheetId="12">#REF!</definedName>
    <definedName name="B735SEA" localSheetId="14">#REF!</definedName>
    <definedName name="B735SEA">#REF!</definedName>
    <definedName name="B735TPSP" localSheetId="15">#REF!</definedName>
    <definedName name="B735TPSP" localSheetId="12">#REF!</definedName>
    <definedName name="B735TPSP" localSheetId="14">#REF!</definedName>
    <definedName name="B735TPSP">#REF!</definedName>
    <definedName name="B74CAUS" localSheetId="15">#REF!</definedName>
    <definedName name="B74CAUS" localSheetId="12">#REF!</definedName>
    <definedName name="B74CAUS" localSheetId="14">#REF!</definedName>
    <definedName name="B74CAUS">#REF!</definedName>
    <definedName name="B74CDOM" localSheetId="15">#REF!</definedName>
    <definedName name="B74CDOM" localSheetId="12">#REF!</definedName>
    <definedName name="B74CDOM" localSheetId="14">#REF!</definedName>
    <definedName name="B74CDOM">#REF!</definedName>
    <definedName name="B74CEUR" localSheetId="15">#REF!</definedName>
    <definedName name="B74CEUR" localSheetId="12">#REF!</definedName>
    <definedName name="B74CEUR" localSheetId="14">#REF!</definedName>
    <definedName name="B74CEUR">#REF!</definedName>
    <definedName name="B74CKRJP" localSheetId="15">#REF!</definedName>
    <definedName name="B74CKRJP" localSheetId="12">#REF!</definedName>
    <definedName name="B74CKRJP" localSheetId="14">#REF!</definedName>
    <definedName name="B74CKRJP">#REF!</definedName>
    <definedName name="B74CNEA" localSheetId="15">#REF!</definedName>
    <definedName name="B74CNEA" localSheetId="12">#REF!</definedName>
    <definedName name="B74CNEA" localSheetId="14">#REF!</definedName>
    <definedName name="B74CNEA">#REF!</definedName>
    <definedName name="B74CSEA" localSheetId="15">#REF!</definedName>
    <definedName name="B74CSEA" localSheetId="12">#REF!</definedName>
    <definedName name="B74CSEA" localSheetId="14">#REF!</definedName>
    <definedName name="B74CSEA">#REF!</definedName>
    <definedName name="B74CTPSP" localSheetId="15">#REF!</definedName>
    <definedName name="B74CTPSP" localSheetId="12">#REF!</definedName>
    <definedName name="B74CTPSP" localSheetId="14">#REF!</definedName>
    <definedName name="B74CTPSP">#REF!</definedName>
    <definedName name="B74F" localSheetId="15">#REF!</definedName>
    <definedName name="B74F" localSheetId="12">#REF!</definedName>
    <definedName name="B74F" localSheetId="14">#REF!</definedName>
    <definedName name="B74F">#REF!</definedName>
    <definedName name="B74PAUS" localSheetId="15">#REF!</definedName>
    <definedName name="B74PAUS" localSheetId="12">#REF!</definedName>
    <definedName name="B74PAUS" localSheetId="14">#REF!</definedName>
    <definedName name="B74PAUS">#REF!</definedName>
    <definedName name="B74PDOM" localSheetId="15">#REF!</definedName>
    <definedName name="B74PDOM" localSheetId="12">#REF!</definedName>
    <definedName name="B74PDOM" localSheetId="14">#REF!</definedName>
    <definedName name="B74PDOM">#REF!</definedName>
    <definedName name="B74PEUR" localSheetId="15">#REF!</definedName>
    <definedName name="B74PEUR" localSheetId="12">#REF!</definedName>
    <definedName name="B74PEUR" localSheetId="14">#REF!</definedName>
    <definedName name="B74PEUR">#REF!</definedName>
    <definedName name="B74PKRJP" localSheetId="15">#REF!</definedName>
    <definedName name="B74PKRJP" localSheetId="12">#REF!</definedName>
    <definedName name="B74PKRJP" localSheetId="14">#REF!</definedName>
    <definedName name="B74PKRJP">#REF!</definedName>
    <definedName name="B74PNEA" localSheetId="15">#REF!</definedName>
    <definedName name="B74PNEA" localSheetId="12">#REF!</definedName>
    <definedName name="B74PNEA" localSheetId="14">#REF!</definedName>
    <definedName name="B74PNEA">#REF!</definedName>
    <definedName name="B74PSEA" localSheetId="15">#REF!</definedName>
    <definedName name="B74PSEA" localSheetId="12">#REF!</definedName>
    <definedName name="B74PSEA" localSheetId="14">#REF!</definedName>
    <definedName name="B74PSEA">#REF!</definedName>
    <definedName name="B74PTPSP" localSheetId="15">#REF!</definedName>
    <definedName name="B74PTPSP" localSheetId="12">#REF!</definedName>
    <definedName name="B74PTPSP" localSheetId="14">#REF!</definedName>
    <definedName name="B74PTPSP">#REF!</definedName>
    <definedName name="B76ER2AUS">[2]B767!$A$66:$F$69</definedName>
    <definedName name="B76ER2DOM">[2]B767!$A$29:$F$29</definedName>
    <definedName name="B76ER2EUR">[3]B767!$A$59:$F$63</definedName>
    <definedName name="B76ER2KRJP">[2]B767!$A$33:$F$34</definedName>
    <definedName name="B76ER2NEA">[2]B767!$A$44:$F$48</definedName>
    <definedName name="B76ER2SEA">[2]B767!$A$38:$F$40</definedName>
    <definedName name="B76ER2TPSP">[2]B767!$A$52:$F$54</definedName>
    <definedName name="B76ER3AUS" localSheetId="15">[4]B767!#REF!</definedName>
    <definedName name="B76ER3AUS" localSheetId="11">[4]B767!#REF!</definedName>
    <definedName name="B76ER3AUS" localSheetId="12">[4]B767!#REF!</definedName>
    <definedName name="B76ER3AUS" localSheetId="10">[4]B767!#REF!</definedName>
    <definedName name="B76ER3AUS" localSheetId="9">[4]B767!#REF!</definedName>
    <definedName name="B76ER3AUS" localSheetId="8">[4]B767!#REF!</definedName>
    <definedName name="B76ER3AUS" localSheetId="13">[4]B767!#REF!</definedName>
    <definedName name="B76ER3AUS" localSheetId="14">[4]B767!#REF!</definedName>
    <definedName name="B76ER3AUS" localSheetId="16">[4]B767!#REF!</definedName>
    <definedName name="B76ER3AUS" localSheetId="5">[4]B767!#REF!</definedName>
    <definedName name="B76ER3AUS">[4]B767!#REF!</definedName>
    <definedName name="B76ER3DOM" localSheetId="15">[4]B767!#REF!</definedName>
    <definedName name="B76ER3DOM" localSheetId="11">[4]B767!#REF!</definedName>
    <definedName name="B76ER3DOM" localSheetId="12">[4]B767!#REF!</definedName>
    <definedName name="B76ER3DOM" localSheetId="10">[4]B767!#REF!</definedName>
    <definedName name="B76ER3DOM" localSheetId="9">[4]B767!#REF!</definedName>
    <definedName name="B76ER3DOM" localSheetId="8">[4]B767!#REF!</definedName>
    <definedName name="B76ER3DOM" localSheetId="13">[4]B767!#REF!</definedName>
    <definedName name="B76ER3DOM" localSheetId="14">[4]B767!#REF!</definedName>
    <definedName name="B76ER3DOM" localSheetId="16">[4]B767!#REF!</definedName>
    <definedName name="B76ER3DOM" localSheetId="5">[4]B767!#REF!</definedName>
    <definedName name="B76ER3DOM">[4]B767!#REF!</definedName>
    <definedName name="B76ER3KRJP" localSheetId="15">[4]B767!#REF!</definedName>
    <definedName name="B76ER3KRJP" localSheetId="11">[4]B767!#REF!</definedName>
    <definedName name="B76ER3KRJP" localSheetId="12">[4]B767!#REF!</definedName>
    <definedName name="B76ER3KRJP" localSheetId="10">[4]B767!#REF!</definedName>
    <definedName name="B76ER3KRJP" localSheetId="9">[4]B767!#REF!</definedName>
    <definedName name="B76ER3KRJP" localSheetId="8">[4]B767!#REF!</definedName>
    <definedName name="B76ER3KRJP" localSheetId="13">[4]B767!#REF!</definedName>
    <definedName name="B76ER3KRJP" localSheetId="14">[4]B767!#REF!</definedName>
    <definedName name="B76ER3KRJP" localSheetId="16">[4]B767!#REF!</definedName>
    <definedName name="B76ER3KRJP">[4]B767!#REF!</definedName>
    <definedName name="B76ER3NEA" localSheetId="15">[4]B767!#REF!</definedName>
    <definedName name="B76ER3NEA" localSheetId="11">[4]B767!#REF!</definedName>
    <definedName name="B76ER3NEA" localSheetId="12">[4]B767!#REF!</definedName>
    <definedName name="B76ER3NEA" localSheetId="10">[4]B767!#REF!</definedName>
    <definedName name="B76ER3NEA" localSheetId="9">[4]B767!#REF!</definedName>
    <definedName name="B76ER3NEA" localSheetId="8">[4]B767!#REF!</definedName>
    <definedName name="B76ER3NEA" localSheetId="13">[4]B767!#REF!</definedName>
    <definedName name="B76ER3NEA" localSheetId="14">[4]B767!#REF!</definedName>
    <definedName name="B76ER3NEA" localSheetId="16">[4]B767!#REF!</definedName>
    <definedName name="B76ER3NEA">[4]B767!#REF!</definedName>
    <definedName name="B76ER3SEA">[4]B767!#REF!</definedName>
    <definedName name="B76ER3TPSP">[4]B767!#REF!</definedName>
    <definedName name="B76ER4AUS">[4]B767!#REF!</definedName>
    <definedName name="B76ER4DOM">[4]B767!#REF!</definedName>
    <definedName name="B76ER4EUR">[4]B767!#REF!</definedName>
    <definedName name="B76ER4KRJP">[4]B767!#REF!</definedName>
    <definedName name="B76ER4NEA">[4]B767!#REF!</definedName>
    <definedName name="B76ER4SEA">[4]B767!#REF!</definedName>
    <definedName name="B76ER4TPSP">[4]B767!#REF!</definedName>
    <definedName name="B76ERAUS" localSheetId="15">#REF!</definedName>
    <definedName name="B76ERAUS" localSheetId="11">#REF!</definedName>
    <definedName name="B76ERAUS" localSheetId="12">#REF!</definedName>
    <definedName name="B76ERAUS" localSheetId="10">#REF!</definedName>
    <definedName name="B76ERAUS" localSheetId="9">#REF!</definedName>
    <definedName name="B76ERAUS" localSheetId="8">#REF!</definedName>
    <definedName name="B76ERAUS" localSheetId="13">#REF!</definedName>
    <definedName name="B76ERAUS" localSheetId="14">#REF!</definedName>
    <definedName name="B76ERAUS" localSheetId="16">#REF!</definedName>
    <definedName name="B76ERAUS" localSheetId="5">#REF!</definedName>
    <definedName name="B76ERAUS">#REF!</definedName>
    <definedName name="B76ERDOM">[1]B767!$A$27:$F$28</definedName>
    <definedName name="B76EREUR" localSheetId="15">#REF!</definedName>
    <definedName name="B76EREUR" localSheetId="11">#REF!</definedName>
    <definedName name="B76EREUR" localSheetId="12">#REF!</definedName>
    <definedName name="B76EREUR" localSheetId="10">#REF!</definedName>
    <definedName name="B76EREUR" localSheetId="9">#REF!</definedName>
    <definedName name="B76EREUR" localSheetId="8">#REF!</definedName>
    <definedName name="B76EREUR" localSheetId="13">#REF!</definedName>
    <definedName name="B76EREUR" localSheetId="14">#REF!</definedName>
    <definedName name="B76EREUR" localSheetId="16">#REF!</definedName>
    <definedName name="B76EREUR" localSheetId="5">#REF!</definedName>
    <definedName name="B76EREUR">#REF!</definedName>
    <definedName name="B76ERKRJP" localSheetId="15">#REF!</definedName>
    <definedName name="B76ERKRJP" localSheetId="11">#REF!</definedName>
    <definedName name="B76ERKRJP" localSheetId="12">#REF!</definedName>
    <definedName name="B76ERKRJP" localSheetId="10">#REF!</definedName>
    <definedName name="B76ERKRJP" localSheetId="9">#REF!</definedName>
    <definedName name="B76ERKRJP" localSheetId="8">#REF!</definedName>
    <definedName name="B76ERKRJP" localSheetId="13">#REF!</definedName>
    <definedName name="B76ERKRJP" localSheetId="14">#REF!</definedName>
    <definedName name="B76ERKRJP" localSheetId="16">#REF!</definedName>
    <definedName name="B76ERKRJP">#REF!</definedName>
    <definedName name="B76ERNEA" localSheetId="15">#REF!</definedName>
    <definedName name="B76ERNEA" localSheetId="11">#REF!</definedName>
    <definedName name="B76ERNEA" localSheetId="12">#REF!</definedName>
    <definedName name="B76ERNEA" localSheetId="10">#REF!</definedName>
    <definedName name="B76ERNEA" localSheetId="9">#REF!</definedName>
    <definedName name="B76ERNEA" localSheetId="8">#REF!</definedName>
    <definedName name="B76ERNEA" localSheetId="13">#REF!</definedName>
    <definedName name="B76ERNEA" localSheetId="14">#REF!</definedName>
    <definedName name="B76ERNEA" localSheetId="16">#REF!</definedName>
    <definedName name="B76ERNEA">#REF!</definedName>
    <definedName name="B76ERSEA" localSheetId="15">#REF!</definedName>
    <definedName name="B76ERSEA" localSheetId="12">#REF!</definedName>
    <definedName name="B76ERSEA" localSheetId="14">#REF!</definedName>
    <definedName name="B76ERSEA">#REF!</definedName>
    <definedName name="B76ERTPSP" localSheetId="15">#REF!</definedName>
    <definedName name="B76ERTPSP" localSheetId="12">#REF!</definedName>
    <definedName name="B76ERTPSP" localSheetId="14">#REF!</definedName>
    <definedName name="B76ERTPSP">#REF!</definedName>
    <definedName name="B76F" localSheetId="15">#REF!</definedName>
    <definedName name="B76F" localSheetId="12">#REF!</definedName>
    <definedName name="B76F" localSheetId="14">#REF!</definedName>
    <definedName name="B76F">#REF!</definedName>
    <definedName name="B76SAUS" localSheetId="15">#REF!</definedName>
    <definedName name="B76SAUS" localSheetId="12">#REF!</definedName>
    <definedName name="B76SAUS" localSheetId="14">#REF!</definedName>
    <definedName name="B76SAUS">#REF!</definedName>
    <definedName name="B76SDOM">[1]B767!$A$3:$F$4</definedName>
    <definedName name="B76SEUR" localSheetId="15">#REF!</definedName>
    <definedName name="B76SEUR" localSheetId="11">#REF!</definedName>
    <definedName name="B76SEUR" localSheetId="12">#REF!</definedName>
    <definedName name="B76SEUR" localSheetId="10">#REF!</definedName>
    <definedName name="B76SEUR" localSheetId="9">#REF!</definedName>
    <definedName name="B76SEUR" localSheetId="8">#REF!</definedName>
    <definedName name="B76SEUR" localSheetId="13">#REF!</definedName>
    <definedName name="B76SEUR" localSheetId="14">#REF!</definedName>
    <definedName name="B76SEUR" localSheetId="16">#REF!</definedName>
    <definedName name="B76SEUR" localSheetId="5">#REF!</definedName>
    <definedName name="B76SEUR">#REF!</definedName>
    <definedName name="B76SKRJP" localSheetId="15">#REF!</definedName>
    <definedName name="B76SKRJP" localSheetId="11">#REF!</definedName>
    <definedName name="B76SKRJP" localSheetId="12">#REF!</definedName>
    <definedName name="B76SKRJP" localSheetId="10">#REF!</definedName>
    <definedName name="B76SKRJP" localSheetId="9">#REF!</definedName>
    <definedName name="B76SKRJP" localSheetId="8">#REF!</definedName>
    <definedName name="B76SKRJP" localSheetId="13">#REF!</definedName>
    <definedName name="B76SKRJP" localSheetId="14">#REF!</definedName>
    <definedName name="B76SKRJP" localSheetId="16">#REF!</definedName>
    <definedName name="B76SKRJP">#REF!</definedName>
    <definedName name="B76SNEA" localSheetId="15">#REF!</definedName>
    <definedName name="B76SNEA" localSheetId="11">#REF!</definedName>
    <definedName name="B76SNEA" localSheetId="12">#REF!</definedName>
    <definedName name="B76SNEA" localSheetId="10">#REF!</definedName>
    <definedName name="B76SNEA" localSheetId="9">#REF!</definedName>
    <definedName name="B76SNEA" localSheetId="8">#REF!</definedName>
    <definedName name="B76SNEA" localSheetId="13">#REF!</definedName>
    <definedName name="B76SNEA" localSheetId="14">#REF!</definedName>
    <definedName name="B76SNEA" localSheetId="16">#REF!</definedName>
    <definedName name="B76SNEA">#REF!</definedName>
    <definedName name="B76SSEA" localSheetId="15">#REF!</definedName>
    <definedName name="B76SSEA" localSheetId="12">#REF!</definedName>
    <definedName name="B76SSEA" localSheetId="14">#REF!</definedName>
    <definedName name="B76SSEA">#REF!</definedName>
    <definedName name="B76STDDOM">[2]B767!$A$5:$F$5</definedName>
    <definedName name="B76STDKRJP">[2]B767!$A$10:$F$11</definedName>
    <definedName name="B76STDSEA">[2]B767!$A$15:$F$19</definedName>
    <definedName name="B76STPSP" localSheetId="15">#REF!</definedName>
    <definedName name="B76STPSP" localSheetId="11">#REF!</definedName>
    <definedName name="B76STPSP" localSheetId="12">#REF!</definedName>
    <definedName name="B76STPSP" localSheetId="10">#REF!</definedName>
    <definedName name="B76STPSP" localSheetId="9">#REF!</definedName>
    <definedName name="B76STPSP" localSheetId="8">#REF!</definedName>
    <definedName name="B76STPSP" localSheetId="13">#REF!</definedName>
    <definedName name="B76STPSP" localSheetId="14">#REF!</definedName>
    <definedName name="B76STPSP" localSheetId="16">#REF!</definedName>
    <definedName name="B76STPSP" localSheetId="5">#REF!</definedName>
    <definedName name="B76STPSP">#REF!</definedName>
    <definedName name="BLOCKTIME" localSheetId="15">#REF!</definedName>
    <definedName name="BLOCKTIME" localSheetId="11">#REF!</definedName>
    <definedName name="BLOCKTIME" localSheetId="12">#REF!</definedName>
    <definedName name="BLOCKTIME" localSheetId="10">#REF!</definedName>
    <definedName name="BLOCKTIME" localSheetId="9">#REF!</definedName>
    <definedName name="BLOCKTIME" localSheetId="8">#REF!</definedName>
    <definedName name="BLOCKTIME" localSheetId="13">#REF!</definedName>
    <definedName name="BLOCKTIME" localSheetId="14">#REF!</definedName>
    <definedName name="BLOCKTIME" localSheetId="16">#REF!</definedName>
    <definedName name="BLOCKTIME">#REF!</definedName>
    <definedName name="BT" localSheetId="15">#REF!</definedName>
    <definedName name="BT" localSheetId="11">#REF!</definedName>
    <definedName name="BT" localSheetId="12">#REF!</definedName>
    <definedName name="BT" localSheetId="10">#REF!</definedName>
    <definedName name="BT" localSheetId="9">#REF!</definedName>
    <definedName name="BT" localSheetId="8">#REF!</definedName>
    <definedName name="BT" localSheetId="13">#REF!</definedName>
    <definedName name="BT" localSheetId="14">#REF!</definedName>
    <definedName name="BT" localSheetId="16">#REF!</definedName>
    <definedName name="BT">#REF!</definedName>
    <definedName name="BTF" localSheetId="15">#REF!</definedName>
    <definedName name="BTF" localSheetId="12">#REF!</definedName>
    <definedName name="BTF" localSheetId="14">#REF!</definedName>
    <definedName name="BTF">#REF!</definedName>
    <definedName name="BTF_Ref" localSheetId="15">#REF!</definedName>
    <definedName name="BTF_Ref" localSheetId="12">#REF!</definedName>
    <definedName name="BTF_Ref" localSheetId="14">#REF!</definedName>
    <definedName name="BTF_Ref">#REF!</definedName>
    <definedName name="CAL">[1]Calendar!$A$4:$M$10</definedName>
    <definedName name="CALENDAR" localSheetId="15">#REF!</definedName>
    <definedName name="CALENDAR" localSheetId="11">#REF!</definedName>
    <definedName name="CALENDAR" localSheetId="12">#REF!</definedName>
    <definedName name="CALENDAR" localSheetId="10">#REF!</definedName>
    <definedName name="CALENDAR" localSheetId="9">#REF!</definedName>
    <definedName name="CALENDAR" localSheetId="8">#REF!</definedName>
    <definedName name="CALENDAR" localSheetId="13">#REF!</definedName>
    <definedName name="CALENDAR" localSheetId="14">#REF!</definedName>
    <definedName name="CALENDAR" localSheetId="16">#REF!</definedName>
    <definedName name="CALENDAR" localSheetId="5">#REF!</definedName>
    <definedName name="CALENDAR">#REF!</definedName>
    <definedName name="cis" localSheetId="15">#REF!</definedName>
    <definedName name="cis" localSheetId="11">#REF!</definedName>
    <definedName name="cis" localSheetId="12">#REF!</definedName>
    <definedName name="cis" localSheetId="10">#REF!</definedName>
    <definedName name="cis" localSheetId="9">#REF!</definedName>
    <definedName name="cis" localSheetId="8">#REF!</definedName>
    <definedName name="cis" localSheetId="13">#REF!</definedName>
    <definedName name="cis" localSheetId="14">#REF!</definedName>
    <definedName name="cis" localSheetId="16">#REF!</definedName>
    <definedName name="cis">#REF!</definedName>
    <definedName name="CJUSM">#N/A</definedName>
    <definedName name="_xlnm.Criteria" localSheetId="15">[5]최초안!#REF!</definedName>
    <definedName name="_xlnm.Criteria" localSheetId="11">[5]최초안!#REF!</definedName>
    <definedName name="_xlnm.Criteria" localSheetId="12">[5]최초안!#REF!</definedName>
    <definedName name="_xlnm.Criteria" localSheetId="10">[5]최초안!#REF!</definedName>
    <definedName name="_xlnm.Criteria" localSheetId="9">[5]최초안!#REF!</definedName>
    <definedName name="_xlnm.Criteria" localSheetId="8">[5]최초안!#REF!</definedName>
    <definedName name="_xlnm.Criteria" localSheetId="13">[5]최초안!#REF!</definedName>
    <definedName name="_xlnm.Criteria" localSheetId="14">[5]최초안!#REF!</definedName>
    <definedName name="_xlnm.Criteria" localSheetId="16">[5]최초안!#REF!</definedName>
    <definedName name="_xlnm.Criteria">[5]최초안!#REF!</definedName>
    <definedName name="D" localSheetId="15">{#N/A,#N/A,FALSE,"부대사업수입분석"}</definedName>
    <definedName name="D" localSheetId="11">{#N/A,#N/A,FALSE,"부대사업수입분석"}</definedName>
    <definedName name="D" localSheetId="12">{#N/A,#N/A,FALSE,"부대사업수입분석"}</definedName>
    <definedName name="D" localSheetId="10">{#N/A,#N/A,FALSE,"부대사업수입분석"}</definedName>
    <definedName name="D" localSheetId="9">{#N/A,#N/A,FALSE,"부대사업수입분석"}</definedName>
    <definedName name="D" localSheetId="8">{#N/A,#N/A,FALSE,"부대사업수입분석"}</definedName>
    <definedName name="D" localSheetId="13">{#N/A,#N/A,FALSE,"부대사업수입분석"}</definedName>
    <definedName name="D" localSheetId="14">{#N/A,#N/A,FALSE,"부대사업수입분석"}</definedName>
    <definedName name="D" localSheetId="16">{#N/A,#N/A,FALSE,"부대사업수입분석"}</definedName>
    <definedName name="D" localSheetId="5">{#N/A,#N/A,FALSE,"부대사업수입분석"}</definedName>
    <definedName name="D" localSheetId="7">{#N/A,#N/A,FALSE,"부대사업수입분석"}</definedName>
    <definedName name="D">{#N/A,#N/A,FALSE,"부대사업수입분석"}</definedName>
    <definedName name="DC10F" localSheetId="15">#REF!</definedName>
    <definedName name="DC10F" localSheetId="11">#REF!</definedName>
    <definedName name="DC10F" localSheetId="12">#REF!</definedName>
    <definedName name="DC10F" localSheetId="10">#REF!</definedName>
    <definedName name="DC10F" localSheetId="9">#REF!</definedName>
    <definedName name="DC10F" localSheetId="8">#REF!</definedName>
    <definedName name="DC10F" localSheetId="13">#REF!</definedName>
    <definedName name="DC10F" localSheetId="14">#REF!</definedName>
    <definedName name="DC10F" localSheetId="16">#REF!</definedName>
    <definedName name="DC10F" localSheetId="5">#REF!</definedName>
    <definedName name="DC10F">#REF!</definedName>
    <definedName name="DD" localSheetId="15">{#N/A,#N/A,FALSE,"부대사업수입분석"}</definedName>
    <definedName name="DD" localSheetId="11">{#N/A,#N/A,FALSE,"부대사업수입분석"}</definedName>
    <definedName name="DD" localSheetId="12">{#N/A,#N/A,FALSE,"부대사업수입분석"}</definedName>
    <definedName name="DD" localSheetId="10">{#N/A,#N/A,FALSE,"부대사업수입분석"}</definedName>
    <definedName name="DD" localSheetId="9">{#N/A,#N/A,FALSE,"부대사업수입분석"}</definedName>
    <definedName name="DD" localSheetId="8">{#N/A,#N/A,FALSE,"부대사업수입분석"}</definedName>
    <definedName name="DD" localSheetId="13">{#N/A,#N/A,FALSE,"부대사업수입분석"}</definedName>
    <definedName name="DD" localSheetId="14">{#N/A,#N/A,FALSE,"부대사업수입분석"}</definedName>
    <definedName name="DD" localSheetId="16">{#N/A,#N/A,FALSE,"부대사업수입분석"}</definedName>
    <definedName name="DD" localSheetId="5">{#N/A,#N/A,FALSE,"부대사업수입분석"}</definedName>
    <definedName name="DD" localSheetId="7">{#N/A,#N/A,FALSE,"부대사업수입분석"}</definedName>
    <definedName name="DD">{#N/A,#N/A,FALSE,"부대사업수입분석"}</definedName>
    <definedName name="ddd">[6]ROUTES!#REF!</definedName>
    <definedName name="ddee" localSheetId="15" hidden="1">{#N/A,#N/A,FALSE,"부대사업수입분석"}</definedName>
    <definedName name="ddee" localSheetId="11" hidden="1">{#N/A,#N/A,FALSE,"부대사업수입분석"}</definedName>
    <definedName name="ddee" localSheetId="12" hidden="1">{#N/A,#N/A,FALSE,"부대사업수입분석"}</definedName>
    <definedName name="ddee" localSheetId="10" hidden="1">{#N/A,#N/A,FALSE,"부대사업수입분석"}</definedName>
    <definedName name="ddee" localSheetId="9" hidden="1">{#N/A,#N/A,FALSE,"부대사업수입분석"}</definedName>
    <definedName name="ddee" localSheetId="8" hidden="1">{#N/A,#N/A,FALSE,"부대사업수입분석"}</definedName>
    <definedName name="ddee" localSheetId="13" hidden="1">{#N/A,#N/A,FALSE,"부대사업수입분석"}</definedName>
    <definedName name="ddee" localSheetId="14" hidden="1">{#N/A,#N/A,FALSE,"부대사업수입분석"}</definedName>
    <definedName name="ddee" localSheetId="16" hidden="1">{#N/A,#N/A,FALSE,"부대사업수입분석"}</definedName>
    <definedName name="ddee" localSheetId="5" hidden="1">{#N/A,#N/A,FALSE,"부대사업수입분석"}</definedName>
    <definedName name="ddee" localSheetId="7" hidden="1">{#N/A,#N/A,FALSE,"부대사업수입분석"}</definedName>
    <definedName name="ddee" hidden="1">{#N/A,#N/A,FALSE,"부대사업수입분석"}</definedName>
    <definedName name="DJFLDSJ" localSheetId="15">#REF!</definedName>
    <definedName name="DJFLDSJ" localSheetId="11">#REF!</definedName>
    <definedName name="DJFLDSJ" localSheetId="12">#REF!</definedName>
    <definedName name="DJFLDSJ" localSheetId="10">#REF!</definedName>
    <definedName name="DJFLDSJ" localSheetId="9">#REF!</definedName>
    <definedName name="DJFLDSJ" localSheetId="8">#REF!</definedName>
    <definedName name="DJFLDSJ" localSheetId="13">#REF!</definedName>
    <definedName name="DJFLDSJ" localSheetId="14">#REF!</definedName>
    <definedName name="DJFLDSJ" localSheetId="16">#REF!</definedName>
    <definedName name="DJFLDSJ" localSheetId="5">#REF!</definedName>
    <definedName name="DJFLDSJ">#REF!</definedName>
    <definedName name="EHEJE" localSheetId="15" hidden="1">{#N/A,#N/A,FALSE,"부대사업수입분석"}</definedName>
    <definedName name="EHEJE" localSheetId="11" hidden="1">{#N/A,#N/A,FALSE,"부대사업수입분석"}</definedName>
    <definedName name="EHEJE" localSheetId="12" hidden="1">{#N/A,#N/A,FALSE,"부대사업수입분석"}</definedName>
    <definedName name="EHEJE" localSheetId="10" hidden="1">{#N/A,#N/A,FALSE,"부대사업수입분석"}</definedName>
    <definedName name="EHEJE" localSheetId="9" hidden="1">{#N/A,#N/A,FALSE,"부대사업수입분석"}</definedName>
    <definedName name="EHEJE" localSheetId="8" hidden="1">{#N/A,#N/A,FALSE,"부대사업수입분석"}</definedName>
    <definedName name="EHEJE" localSheetId="13" hidden="1">{#N/A,#N/A,FALSE,"부대사업수입분석"}</definedName>
    <definedName name="EHEJE" localSheetId="14" hidden="1">{#N/A,#N/A,FALSE,"부대사업수입분석"}</definedName>
    <definedName name="EHEJE" localSheetId="16" hidden="1">{#N/A,#N/A,FALSE,"부대사업수입분석"}</definedName>
    <definedName name="EHEJE" localSheetId="5" hidden="1">{#N/A,#N/A,FALSE,"부대사업수입분석"}</definedName>
    <definedName name="EHEJE" localSheetId="7" hidden="1">{#N/A,#N/A,FALSE,"부대사업수입분석"}</definedName>
    <definedName name="EHEJE" hidden="1">{#N/A,#N/A,FALSE,"부대사업수입분석"}</definedName>
    <definedName name="F">[4]B767!#REF!</definedName>
    <definedName name="FLT_IR_NAME">'[7]0006_FLT_IR_NAME'!#REF!</definedName>
    <definedName name="GGG">[8]B767!#REF!</definedName>
    <definedName name="GGGG">[8]B767!#REF!</definedName>
    <definedName name="GGGGGG">[8]B767!#REF!</definedName>
    <definedName name="GHHHH" localSheetId="15" hidden="1">{#N/A,#N/A,FALSE,"부대사업수입분석"}</definedName>
    <definedName name="GHHHH" localSheetId="11" hidden="1">{#N/A,#N/A,FALSE,"부대사업수입분석"}</definedName>
    <definedName name="GHHHH" localSheetId="12" hidden="1">{#N/A,#N/A,FALSE,"부대사업수입분석"}</definedName>
    <definedName name="GHHHH" localSheetId="10" hidden="1">{#N/A,#N/A,FALSE,"부대사업수입분석"}</definedName>
    <definedName name="GHHHH" localSheetId="9" hidden="1">{#N/A,#N/A,FALSE,"부대사업수입분석"}</definedName>
    <definedName name="GHHHH" localSheetId="8" hidden="1">{#N/A,#N/A,FALSE,"부대사업수입분석"}</definedName>
    <definedName name="GHHHH" localSheetId="13" hidden="1">{#N/A,#N/A,FALSE,"부대사업수입분석"}</definedName>
    <definedName name="GHHHH" localSheetId="14" hidden="1">{#N/A,#N/A,FALSE,"부대사업수입분석"}</definedName>
    <definedName name="GHHHH" localSheetId="16" hidden="1">{#N/A,#N/A,FALSE,"부대사업수입분석"}</definedName>
    <definedName name="GHHHH" localSheetId="5" hidden="1">{#N/A,#N/A,FALSE,"부대사업수입분석"}</definedName>
    <definedName name="GHHHH" localSheetId="7" hidden="1">{#N/A,#N/A,FALSE,"부대사업수입분석"}</definedName>
    <definedName name="GHHHH" hidden="1">{#N/A,#N/A,FALSE,"부대사업수입분석"}</definedName>
    <definedName name="HTML_CodePage" hidden="1">949</definedName>
    <definedName name="HTML_Control" localSheetId="15" hidden="1">{"'Sheet1'!$A$1:$C$75"}</definedName>
    <definedName name="HTML_Control" localSheetId="11" hidden="1">{"'Sheet1'!$A$1:$C$75"}</definedName>
    <definedName name="HTML_Control" localSheetId="12" hidden="1">{"'Sheet1'!$A$1:$C$75"}</definedName>
    <definedName name="HTML_Control" localSheetId="10" hidden="1">{"'Sheet1'!$A$1:$C$75"}</definedName>
    <definedName name="HTML_Control" localSheetId="9" hidden="1">{"'Sheet1'!$A$1:$C$75"}</definedName>
    <definedName name="HTML_Control" localSheetId="8" hidden="1">{"'Sheet1'!$A$1:$C$75"}</definedName>
    <definedName name="HTML_Control" localSheetId="13" hidden="1">{"'Sheet1'!$A$1:$C$75"}</definedName>
    <definedName name="HTML_Control" localSheetId="14" hidden="1">{"'Sheet1'!$A$1:$C$75"}</definedName>
    <definedName name="HTML_Control" localSheetId="16" hidden="1">{"'Sheet1'!$A$1:$C$75"}</definedName>
    <definedName name="HTML_Control" localSheetId="5" hidden="1">{"'Sheet1'!$A$1:$C$75"}</definedName>
    <definedName name="HTML_Control" localSheetId="7" hidden="1">{"'Sheet1'!$A$1:$C$75"}</definedName>
    <definedName name="HTML_Control" hidden="1">{"'Sheet1'!$A$1:$C$75"}</definedName>
    <definedName name="HTML_Description" hidden="1">""</definedName>
    <definedName name="HTML_Email" hidden="1">""</definedName>
    <definedName name="HTML_Header" hidden="1">"Sheet1"</definedName>
    <definedName name="HTML_LastUpdate" hidden="1">"00-10-06"</definedName>
    <definedName name="HTML_LineAfter" hidden="1">FALSE</definedName>
    <definedName name="HTML_LineBefore" hidden="1">FALSE</definedName>
    <definedName name="HTML_Name" hidden="1">"Jongmin Lee"</definedName>
    <definedName name="HTML_OBDlg2" hidden="1">TRUE</definedName>
    <definedName name="HTML_OBDlg4" hidden="1">TRUE</definedName>
    <definedName name="HTML_OS" hidden="1">0</definedName>
    <definedName name="HTML_PathFile" hidden="1">"C:\My Documents\nego.htm"</definedName>
    <definedName name="HTML_Title" hidden="1">"책받침"</definedName>
    <definedName name="HTML1_1" hidden="1">"[OZSTATUS.xls]OPERATING!$A$1:$AE$46"</definedName>
    <definedName name="HTML1_10" hidden="1">""</definedName>
    <definedName name="HTML1_11" hidden="1">1</definedName>
    <definedName name="HTML1_12" hidden="1">"J:\ME\D\00\OZSTATUS.htm"</definedName>
    <definedName name="HTML1_2" hidden="1">1</definedName>
    <definedName name="HTML1_3" hidden="1">"운영항공기 현황"</definedName>
    <definedName name="HTML1_4" hidden="1">"운영항공기 현황"</definedName>
    <definedName name="HTML1_5" hidden="1">""</definedName>
    <definedName name="HTML1_6" hidden="1">1</definedName>
    <definedName name="HTML1_7" hidden="1">-4146</definedName>
    <definedName name="HTML1_8" hidden="1">"98/07/24"</definedName>
    <definedName name="HTML1_9" hidden="1">"심종석"</definedName>
    <definedName name="HTML2_1" hidden="1">"[OZSTATUS.xls]OPERATING!$A$2:$AD$46"</definedName>
    <definedName name="HTML2_10" hidden="1">"simjong@shinbiro.com"</definedName>
    <definedName name="HTML2_11" hidden="1">1</definedName>
    <definedName name="HTML2_12" hidden="1">"J:\ME\D\00\OZSTATUS.htm"</definedName>
    <definedName name="HTML2_2" hidden="1">1</definedName>
    <definedName name="HTML2_3" hidden="1">"운영 항공기 현황"</definedName>
    <definedName name="HTML2_4" hidden="1">"운영 항공기 현황"</definedName>
    <definedName name="HTML2_5" hidden="1">""</definedName>
    <definedName name="HTML2_6" hidden="1">1</definedName>
    <definedName name="HTML2_7" hidden="1">-4146</definedName>
    <definedName name="HTML2_8" hidden="1">"99/03/19"</definedName>
    <definedName name="HTML2_9" hidden="1">"심종석"</definedName>
    <definedName name="HTML3_1" hidden="1">"[OZSTATUS.xls]OPERATING!$A$1:$AD$46"</definedName>
    <definedName name="HTML3_10" hidden="1">"simjong@shinbiro.com"</definedName>
    <definedName name="HTML3_11" hidden="1">1</definedName>
    <definedName name="HTML3_12" hidden="1">"J:\ME\D\00\OZSTATUS.htm"</definedName>
    <definedName name="HTML3_2" hidden="1">1</definedName>
    <definedName name="HTML3_3" hidden="1">"운영 항공기 현황"</definedName>
    <definedName name="HTML3_4" hidden="1">"운영 항공기 현황"</definedName>
    <definedName name="HTML3_5" hidden="1">""</definedName>
    <definedName name="HTML3_6" hidden="1">-4146</definedName>
    <definedName name="HTML3_7" hidden="1">-4146</definedName>
    <definedName name="HTML3_8" hidden="1">"98/11/03"</definedName>
    <definedName name="HTML3_9" hidden="1">"심종석"</definedName>
    <definedName name="HTML4_1" hidden="1">"[OZSTATUS.xls]OPERATING!$A$2:$AD$45"</definedName>
    <definedName name="HTML4_10" hidden="1">""</definedName>
    <definedName name="HTML4_11" hidden="1">1</definedName>
    <definedName name="HTML4_12" hidden="1">"J:\ME\D\00\OZSTATUS.htm"</definedName>
    <definedName name="HTML4_2" hidden="1">1</definedName>
    <definedName name="HTML4_3" hidden="1">"운영 항공기 현황"</definedName>
    <definedName name="HTML4_4" hidden="1">"운영 항공기 현황"</definedName>
    <definedName name="HTML4_5" hidden="1">""</definedName>
    <definedName name="HTML4_6" hidden="1">1</definedName>
    <definedName name="HTML4_7" hidden="1">-4146</definedName>
    <definedName name="HTML4_8" hidden="1">"98/12/18"</definedName>
    <definedName name="HTML4_9" hidden="1">"심종석"</definedName>
    <definedName name="HTML5_1" hidden="1">"[OZSTATUS.xls]OPERATING!$A$2:$AD$47"</definedName>
    <definedName name="HTML5_10" hidden="1">"simjong@shinbiro.com"</definedName>
    <definedName name="HTML5_11" hidden="1">1</definedName>
    <definedName name="HTML5_12" hidden="1">"J:\ME\D\00\OZSTATUS.htm"</definedName>
    <definedName name="HTML5_2" hidden="1">1</definedName>
    <definedName name="HTML5_3" hidden="1">"운영항공기 현황"</definedName>
    <definedName name="HTML5_4" hidden="1">"운영항공기 현황"</definedName>
    <definedName name="HTML5_5" hidden="1">""</definedName>
    <definedName name="HTML5_6" hidden="1">-4146</definedName>
    <definedName name="HTML5_7" hidden="1">-4146</definedName>
    <definedName name="HTML5_8" hidden="1">"99/04/21"</definedName>
    <definedName name="HTML5_9" hidden="1">"심종석"</definedName>
    <definedName name="HTML6_1" hidden="1">"[OZSTATUS.xls]OPERATING!$A$2:$AD$48"</definedName>
    <definedName name="HTML6_10" hidden="1">"simjong@shinbiro.com"</definedName>
    <definedName name="HTML6_11" hidden="1">1</definedName>
    <definedName name="HTML6_12" hidden="1">"J:\ME\D\00\OZSTATUS.htm"</definedName>
    <definedName name="HTML6_2" hidden="1">1</definedName>
    <definedName name="HTML6_3" hidden="1">"항공기 운영 현황"</definedName>
    <definedName name="HTML6_4" hidden="1">"항공기 운영 현황"</definedName>
    <definedName name="HTML6_5" hidden="1">""</definedName>
    <definedName name="HTML6_6" hidden="1">-4146</definedName>
    <definedName name="HTML6_7" hidden="1">-4146</definedName>
    <definedName name="HTML6_8" hidden="1">"99/07/15"</definedName>
    <definedName name="HTML6_9" hidden="1">"심종석"</definedName>
    <definedName name="HTML7_1" hidden="1">"[OZSTATUS.xls]OPERATING!$A$1:$AD$48"</definedName>
    <definedName name="HTML7_10" hidden="1">"simjong@shinbiro.com"</definedName>
    <definedName name="HTML7_11" hidden="1">1</definedName>
    <definedName name="HTML7_12" hidden="1">"J:\ME\D\00\OZSTATUS.htm"</definedName>
    <definedName name="HTML7_2" hidden="1">1</definedName>
    <definedName name="HTML7_3" hidden="1">"운영 항공기 현황"</definedName>
    <definedName name="HTML7_4" hidden="1">"운영 항공기 현황"</definedName>
    <definedName name="HTML7_5" hidden="1">""</definedName>
    <definedName name="HTML7_6" hidden="1">-4146</definedName>
    <definedName name="HTML7_7" hidden="1">-4146</definedName>
    <definedName name="HTML7_8" hidden="1">"99/07/15"</definedName>
    <definedName name="HTML7_9" hidden="1">"심종석"</definedName>
    <definedName name="HTML8_1" hidden="1">"[OZSTATUS.xls]OPERATING!$A$2:$AD$49"</definedName>
    <definedName name="HTML8_10" hidden="1">"simjong@shinbiro.co.kr"</definedName>
    <definedName name="HTML8_11" hidden="1">1</definedName>
    <definedName name="HTML8_12" hidden="1">"J:\ME\D\00\OZSTATUS.htm"</definedName>
    <definedName name="HTML8_2" hidden="1">1</definedName>
    <definedName name="HTML8_3" hidden="1">"운영항공기 현황"</definedName>
    <definedName name="HTML8_4" hidden="1">"운영항공기현황"</definedName>
    <definedName name="HTML8_5" hidden="1">""</definedName>
    <definedName name="HTML8_6" hidden="1">-4146</definedName>
    <definedName name="HTML8_7" hidden="1">-4146</definedName>
    <definedName name="HTML8_8" hidden="1">"99/08/09"</definedName>
    <definedName name="HTML8_9" hidden="1">"심종석"</definedName>
    <definedName name="HTML9_1" hidden="1">"[OZSTATUS.xls]OPERATING!$A$2:$AD$50"</definedName>
    <definedName name="HTML9_10" hidden="1">"simjong@asiana.co.kr"</definedName>
    <definedName name="HTML9_11" hidden="1">1</definedName>
    <definedName name="HTML9_12" hidden="1">"J:\ME\D\00\OZSTATUS.htm"</definedName>
    <definedName name="HTML9_2" hidden="1">1</definedName>
    <definedName name="HTML9_3" hidden="1">"운영 항공기 현황"</definedName>
    <definedName name="HTML9_4" hidden="1">"운영 항공기 현황"</definedName>
    <definedName name="HTML9_5" hidden="1">""</definedName>
    <definedName name="HTML9_6" hidden="1">-4146</definedName>
    <definedName name="HTML9_7" hidden="1">-4146</definedName>
    <definedName name="HTML9_8" hidden="1">"99/08/17"</definedName>
    <definedName name="HTML9_9" hidden="1">"심종석"</definedName>
    <definedName name="HTMLCount" hidden="1">9</definedName>
    <definedName name="invest3" localSheetId="15">#REF!</definedName>
    <definedName name="invest3" localSheetId="11">#REF!</definedName>
    <definedName name="invest3" localSheetId="12">#REF!</definedName>
    <definedName name="invest3" localSheetId="10">#REF!</definedName>
    <definedName name="invest3" localSheetId="9">#REF!</definedName>
    <definedName name="invest3" localSheetId="8">#REF!</definedName>
    <definedName name="invest3" localSheetId="13">#REF!</definedName>
    <definedName name="invest3" localSheetId="14">#REF!</definedName>
    <definedName name="invest3" localSheetId="16">#REF!</definedName>
    <definedName name="invest3" localSheetId="5">#REF!</definedName>
    <definedName name="invest3">#REF!</definedName>
    <definedName name="INVESTMENT" localSheetId="15">#REF!</definedName>
    <definedName name="INVESTMENT" localSheetId="11">#REF!</definedName>
    <definedName name="INVESTMENT" localSheetId="12">#REF!</definedName>
    <definedName name="INVESTMENT" localSheetId="10">#REF!</definedName>
    <definedName name="INVESTMENT" localSheetId="9">#REF!</definedName>
    <definedName name="INVESTMENT" localSheetId="8">#REF!</definedName>
    <definedName name="INVESTMENT" localSheetId="13">#REF!</definedName>
    <definedName name="INVESTMENT" localSheetId="14">#REF!</definedName>
    <definedName name="INVESTMENT" localSheetId="16">#REF!</definedName>
    <definedName name="INVESTMENT">#REF!</definedName>
    <definedName name="ITEM">[9]검색!$S$4:$T$1000</definedName>
    <definedName name="K" localSheetId="15" hidden="1">{"'tel2'!$B$29:$J$45","'tel2'!$A$5:$G$19","'tel2'!$B$50:$F$57","'tel2'!$B$105:$G$110","'tel2'!$B$63:$H$85","'tel2'!$B$14:$G$18","'tel2'!$B$29:$C$29"}</definedName>
    <definedName name="K" localSheetId="11" hidden="1">{"'tel2'!$B$29:$J$45","'tel2'!$A$5:$G$19","'tel2'!$B$50:$F$57","'tel2'!$B$105:$G$110","'tel2'!$B$63:$H$85","'tel2'!$B$14:$G$18","'tel2'!$B$29:$C$29"}</definedName>
    <definedName name="K" localSheetId="12" hidden="1">{"'tel2'!$B$29:$J$45","'tel2'!$A$5:$G$19","'tel2'!$B$50:$F$57","'tel2'!$B$105:$G$110","'tel2'!$B$63:$H$85","'tel2'!$B$14:$G$18","'tel2'!$B$29:$C$29"}</definedName>
    <definedName name="K" localSheetId="10" hidden="1">{"'tel2'!$B$29:$J$45","'tel2'!$A$5:$G$19","'tel2'!$B$50:$F$57","'tel2'!$B$105:$G$110","'tel2'!$B$63:$H$85","'tel2'!$B$14:$G$18","'tel2'!$B$29:$C$29"}</definedName>
    <definedName name="K" localSheetId="9" hidden="1">{"'tel2'!$B$29:$J$45","'tel2'!$A$5:$G$19","'tel2'!$B$50:$F$57","'tel2'!$B$105:$G$110","'tel2'!$B$63:$H$85","'tel2'!$B$14:$G$18","'tel2'!$B$29:$C$29"}</definedName>
    <definedName name="K" localSheetId="8" hidden="1">{"'tel2'!$B$29:$J$45","'tel2'!$A$5:$G$19","'tel2'!$B$50:$F$57","'tel2'!$B$105:$G$110","'tel2'!$B$63:$H$85","'tel2'!$B$14:$G$18","'tel2'!$B$29:$C$29"}</definedName>
    <definedName name="K" localSheetId="13" hidden="1">{"'tel2'!$B$29:$J$45","'tel2'!$A$5:$G$19","'tel2'!$B$50:$F$57","'tel2'!$B$105:$G$110","'tel2'!$B$63:$H$85","'tel2'!$B$14:$G$18","'tel2'!$B$29:$C$29"}</definedName>
    <definedName name="K" localSheetId="14" hidden="1">{"'tel2'!$B$29:$J$45","'tel2'!$A$5:$G$19","'tel2'!$B$50:$F$57","'tel2'!$B$105:$G$110","'tel2'!$B$63:$H$85","'tel2'!$B$14:$G$18","'tel2'!$B$29:$C$29"}</definedName>
    <definedName name="K" localSheetId="16" hidden="1">{"'tel2'!$B$29:$J$45","'tel2'!$A$5:$G$19","'tel2'!$B$50:$F$57","'tel2'!$B$105:$G$110","'tel2'!$B$63:$H$85","'tel2'!$B$14:$G$18","'tel2'!$B$29:$C$29"}</definedName>
    <definedName name="K" localSheetId="5" hidden="1">{"'tel2'!$B$29:$J$45","'tel2'!$A$5:$G$19","'tel2'!$B$50:$F$57","'tel2'!$B$105:$G$110","'tel2'!$B$63:$H$85","'tel2'!$B$14:$G$18","'tel2'!$B$29:$C$29"}</definedName>
    <definedName name="K" localSheetId="7" hidden="1">{"'tel2'!$B$29:$J$45","'tel2'!$A$5:$G$19","'tel2'!$B$50:$F$57","'tel2'!$B$105:$G$110","'tel2'!$B$63:$H$85","'tel2'!$B$14:$G$18","'tel2'!$B$29:$C$29"}</definedName>
    <definedName name="K" hidden="1">{"'tel2'!$B$29:$J$45","'tel2'!$A$5:$G$19","'tel2'!$B$50:$F$57","'tel2'!$B$105:$G$110","'tel2'!$B$63:$H$85","'tel2'!$B$14:$G$18","'tel2'!$B$29:$C$29"}</definedName>
    <definedName name="kj" localSheetId="15" hidden="1">{#N/A,#N/A,FALSE,"부대사업수입분석"}</definedName>
    <definedName name="kj" localSheetId="11" hidden="1">{#N/A,#N/A,FALSE,"부대사업수입분석"}</definedName>
    <definedName name="kj" localSheetId="12" hidden="1">{#N/A,#N/A,FALSE,"부대사업수입분석"}</definedName>
    <definedName name="kj" localSheetId="10" hidden="1">{#N/A,#N/A,FALSE,"부대사업수입분석"}</definedName>
    <definedName name="kj" localSheetId="9" hidden="1">{#N/A,#N/A,FALSE,"부대사업수입분석"}</definedName>
    <definedName name="kj" localSheetId="8" hidden="1">{#N/A,#N/A,FALSE,"부대사업수입분석"}</definedName>
    <definedName name="kj" localSheetId="13" hidden="1">{#N/A,#N/A,FALSE,"부대사업수입분석"}</definedName>
    <definedName name="kj" localSheetId="14" hidden="1">{#N/A,#N/A,FALSE,"부대사업수입분석"}</definedName>
    <definedName name="kj" localSheetId="16" hidden="1">{#N/A,#N/A,FALSE,"부대사업수입분석"}</definedName>
    <definedName name="kj" localSheetId="5" hidden="1">{#N/A,#N/A,FALSE,"부대사업수입분석"}</definedName>
    <definedName name="kj" localSheetId="7" hidden="1">{#N/A,#N/A,FALSE,"부대사업수입분석"}</definedName>
    <definedName name="kj" hidden="1">{#N/A,#N/A,FALSE,"부대사업수입분석"}</definedName>
    <definedName name="KWJSM">#N/A</definedName>
    <definedName name="KWJSM1">#N/A</definedName>
    <definedName name="op_ratio" localSheetId="15">#REF!</definedName>
    <definedName name="op_ratio" localSheetId="11">#REF!</definedName>
    <definedName name="op_ratio" localSheetId="12">#REF!</definedName>
    <definedName name="op_ratio" localSheetId="10">#REF!</definedName>
    <definedName name="op_ratio" localSheetId="9">#REF!</definedName>
    <definedName name="op_ratio" localSheetId="8">#REF!</definedName>
    <definedName name="op_ratio" localSheetId="13">#REF!</definedName>
    <definedName name="op_ratio" localSheetId="14">#REF!</definedName>
    <definedName name="op_ratio" localSheetId="16">#REF!</definedName>
    <definedName name="op_ratio" localSheetId="5">#REF!</definedName>
    <definedName name="op_ratio">#REF!</definedName>
    <definedName name="PAGE1" localSheetId="16">[10]ROUTES!#REF!</definedName>
    <definedName name="PAGE1" localSheetId="5">[10]ROUTES!#REF!</definedName>
    <definedName name="PAGE1">[10]ROUTES!#REF!</definedName>
    <definedName name="PAGE2" localSheetId="16">[10]ROUTES!#REF!</definedName>
    <definedName name="PAGE2">[10]ROUTES!#REF!</definedName>
    <definedName name="_xlnm.Print_Area" localSheetId="15">'BKK FARE'!$A$1:$R$56</definedName>
    <definedName name="_xlnm.Print_Area" localSheetId="17">'CONN FARE'!$A$1:$T$56</definedName>
    <definedName name="_xlnm.Print_Area" localSheetId="11">'EWR FARE'!$A$1:$R$56</definedName>
    <definedName name="_xlnm.Print_Area" localSheetId="12">'FRA FARE'!$A$1:$R$56</definedName>
    <definedName name="_xlnm.Print_Area" localSheetId="2">'INFT,CHD'!$B$1:$J$64</definedName>
    <definedName name="_xlnm.Print_Area" localSheetId="10">'LAX FARE'!$A$1:$R$56</definedName>
    <definedName name="_xlnm.Print_Area" localSheetId="9">'LAX FARE1'!$A$1:$R$56</definedName>
    <definedName name="_xlnm.Print_Area" localSheetId="8">'LAX FARE2'!$A$1:$R$56</definedName>
    <definedName name="_xlnm.Print_Area" localSheetId="13">'NRT FARE'!$A$1:$R$56</definedName>
    <definedName name="_xlnm.Print_Area" localSheetId="14">'SGN FARE'!$A$1:$R$56</definedName>
    <definedName name="_xlnm.Print_Area" localSheetId="16">'SIN FARE'!$B$1:$R$29</definedName>
    <definedName name="_xlnm.Print_Area" localSheetId="6">도움이필요한승객!$B$1:$L$55</definedName>
    <definedName name="_xlnm.Print_Area" localSheetId="1">변경내역!$B$1:$F$49</definedName>
    <definedName name="_xlnm.Print_Area" localSheetId="5">'부가서비스 등'!$B$1:$C$59</definedName>
    <definedName name="_xlnm.Print_Area" localSheetId="7">사망질병임신!$B$1:$H$31</definedName>
    <definedName name="_xlnm.Print_Area" localSheetId="4">수수료!$B$1:$M$73</definedName>
    <definedName name="_xlnm.Print_Area" localSheetId="3">'여정변경 및 환불'!$B$1:$J$48</definedName>
    <definedName name="_xlnm.Print_Area" localSheetId="0">표지!$B$1:$F$55</definedName>
    <definedName name="_xlnm.Print_Titles" localSheetId="5">'부가서비스 등'!$1:$6</definedName>
    <definedName name="_xlnm.Print_Titles" localSheetId="7">사망질병임신!$1:$6</definedName>
    <definedName name="PUSSM">#N/A</definedName>
    <definedName name="Q" localSheetId="15">#REF!</definedName>
    <definedName name="Q" localSheetId="11">#REF!</definedName>
    <definedName name="Q" localSheetId="12">#REF!</definedName>
    <definedName name="Q" localSheetId="10">#REF!</definedName>
    <definedName name="Q" localSheetId="9">#REF!</definedName>
    <definedName name="Q" localSheetId="8">#REF!</definedName>
    <definedName name="Q" localSheetId="13">#REF!</definedName>
    <definedName name="Q" localSheetId="14">#REF!</definedName>
    <definedName name="Q" localSheetId="16">#REF!</definedName>
    <definedName name="Q" localSheetId="5">#REF!</definedName>
    <definedName name="Q" localSheetId="7">#REF!</definedName>
    <definedName name="Q">#REF!</definedName>
    <definedName name="rtyrt" localSheetId="15" hidden="1">{#N/A,#N/A,FALSE,"부대사업수입분석"}</definedName>
    <definedName name="rtyrt" localSheetId="11" hidden="1">{#N/A,#N/A,FALSE,"부대사업수입분석"}</definedName>
    <definedName name="rtyrt" localSheetId="12" hidden="1">{#N/A,#N/A,FALSE,"부대사업수입분석"}</definedName>
    <definedName name="rtyrt" localSheetId="10" hidden="1">{#N/A,#N/A,FALSE,"부대사업수입분석"}</definedName>
    <definedName name="rtyrt" localSheetId="9" hidden="1">{#N/A,#N/A,FALSE,"부대사업수입분석"}</definedName>
    <definedName name="rtyrt" localSheetId="8" hidden="1">{#N/A,#N/A,FALSE,"부대사업수입분석"}</definedName>
    <definedName name="rtyrt" localSheetId="13" hidden="1">{#N/A,#N/A,FALSE,"부대사업수입분석"}</definedName>
    <definedName name="rtyrt" localSheetId="14" hidden="1">{#N/A,#N/A,FALSE,"부대사업수입분석"}</definedName>
    <definedName name="rtyrt" localSheetId="16" hidden="1">{#N/A,#N/A,FALSE,"부대사업수입분석"}</definedName>
    <definedName name="rtyrt" localSheetId="5" hidden="1">{#N/A,#N/A,FALSE,"부대사업수입분석"}</definedName>
    <definedName name="rtyrt" localSheetId="7" hidden="1">{#N/A,#N/A,FALSE,"부대사업수입분석"}</definedName>
    <definedName name="rtyrt" hidden="1">{#N/A,#N/A,FALSE,"부대사업수입분석"}</definedName>
    <definedName name="TEMP" localSheetId="15" hidden="1">{#N/A,#N/A,FALSE,"부대사업수입분석"}</definedName>
    <definedName name="TEMP" localSheetId="11" hidden="1">{#N/A,#N/A,FALSE,"부대사업수입분석"}</definedName>
    <definedName name="TEMP" localSheetId="12" hidden="1">{#N/A,#N/A,FALSE,"부대사업수입분석"}</definedName>
    <definedName name="TEMP" localSheetId="10" hidden="1">{#N/A,#N/A,FALSE,"부대사업수입분석"}</definedName>
    <definedName name="TEMP" localSheetId="9" hidden="1">{#N/A,#N/A,FALSE,"부대사업수입분석"}</definedName>
    <definedName name="TEMP" localSheetId="8" hidden="1">{#N/A,#N/A,FALSE,"부대사업수입분석"}</definedName>
    <definedName name="TEMP" localSheetId="13" hidden="1">{#N/A,#N/A,FALSE,"부대사업수입분석"}</definedName>
    <definedName name="TEMP" localSheetId="14" hidden="1">{#N/A,#N/A,FALSE,"부대사업수입분석"}</definedName>
    <definedName name="TEMP" localSheetId="16" hidden="1">{#N/A,#N/A,FALSE,"부대사업수입분석"}</definedName>
    <definedName name="TEMP" localSheetId="5" hidden="1">{#N/A,#N/A,FALSE,"부대사업수입분석"}</definedName>
    <definedName name="TEMP" localSheetId="7" hidden="1">{#N/A,#N/A,FALSE,"부대사업수입분석"}</definedName>
    <definedName name="TEMP" hidden="1">{#N/A,#N/A,FALSE,"부대사업수입분석"}</definedName>
    <definedName name="TEMP1" localSheetId="15" hidden="1">{#N/A,#N/A,FALSE,"부대사업수입분석"}</definedName>
    <definedName name="TEMP1" localSheetId="11" hidden="1">{#N/A,#N/A,FALSE,"부대사업수입분석"}</definedName>
    <definedName name="TEMP1" localSheetId="12" hidden="1">{#N/A,#N/A,FALSE,"부대사업수입분석"}</definedName>
    <definedName name="TEMP1" localSheetId="10" hidden="1">{#N/A,#N/A,FALSE,"부대사업수입분석"}</definedName>
    <definedName name="TEMP1" localSheetId="9" hidden="1">{#N/A,#N/A,FALSE,"부대사업수입분석"}</definedName>
    <definedName name="TEMP1" localSheetId="8" hidden="1">{#N/A,#N/A,FALSE,"부대사업수입분석"}</definedName>
    <definedName name="TEMP1" localSheetId="13" hidden="1">{#N/A,#N/A,FALSE,"부대사업수입분석"}</definedName>
    <definedName name="TEMP1" localSheetId="14" hidden="1">{#N/A,#N/A,FALSE,"부대사업수입분석"}</definedName>
    <definedName name="TEMP1" localSheetId="16" hidden="1">{#N/A,#N/A,FALSE,"부대사업수입분석"}</definedName>
    <definedName name="TEMP1" localSheetId="5" hidden="1">{#N/A,#N/A,FALSE,"부대사업수입분석"}</definedName>
    <definedName name="TEMP1" localSheetId="7" hidden="1">{#N/A,#N/A,FALSE,"부대사업수입분석"}</definedName>
    <definedName name="TEMP1" hidden="1">{#N/A,#N/A,FALSE,"부대사업수입분석"}</definedName>
    <definedName name="TTL">#N/A</definedName>
    <definedName name="ttt">[6]ROUTES!#REF!</definedName>
    <definedName name="tyuy.q." localSheetId="15" hidden="1">{#N/A,#N/A,FALSE,"부대사업수입분석"}</definedName>
    <definedName name="tyuy.q." localSheetId="11" hidden="1">{#N/A,#N/A,FALSE,"부대사업수입분석"}</definedName>
    <definedName name="tyuy.q." localSheetId="12" hidden="1">{#N/A,#N/A,FALSE,"부대사업수입분석"}</definedName>
    <definedName name="tyuy.q." localSheetId="10" hidden="1">{#N/A,#N/A,FALSE,"부대사업수입분석"}</definedName>
    <definedName name="tyuy.q." localSheetId="9" hidden="1">{#N/A,#N/A,FALSE,"부대사업수입분석"}</definedName>
    <definedName name="tyuy.q." localSheetId="8" hidden="1">{#N/A,#N/A,FALSE,"부대사업수입분석"}</definedName>
    <definedName name="tyuy.q." localSheetId="13" hidden="1">{#N/A,#N/A,FALSE,"부대사업수입분석"}</definedName>
    <definedName name="tyuy.q." localSheetId="14" hidden="1">{#N/A,#N/A,FALSE,"부대사업수입분석"}</definedName>
    <definedName name="tyuy.q." localSheetId="16" hidden="1">{#N/A,#N/A,FALSE,"부대사업수입분석"}</definedName>
    <definedName name="tyuy.q." localSheetId="5" hidden="1">{#N/A,#N/A,FALSE,"부대사업수입분석"}</definedName>
    <definedName name="tyuy.q." localSheetId="7" hidden="1">{#N/A,#N/A,FALSE,"부대사업수입분석"}</definedName>
    <definedName name="tyuy.q." hidden="1">{#N/A,#N/A,FALSE,"부대사업수입분석"}</definedName>
    <definedName name="U">#N/A</definedName>
    <definedName name="V" localSheetId="15">{#N/A,#N/A,FALSE,"부대사업수입분석"}</definedName>
    <definedName name="V" localSheetId="11">{#N/A,#N/A,FALSE,"부대사업수입분석"}</definedName>
    <definedName name="V" localSheetId="12">{#N/A,#N/A,FALSE,"부대사업수입분석"}</definedName>
    <definedName name="V" localSheetId="10">{#N/A,#N/A,FALSE,"부대사업수입분석"}</definedName>
    <definedName name="V" localSheetId="9">{#N/A,#N/A,FALSE,"부대사업수입분석"}</definedName>
    <definedName name="V" localSheetId="8">{#N/A,#N/A,FALSE,"부대사업수입분석"}</definedName>
    <definedName name="V" localSheetId="13">{#N/A,#N/A,FALSE,"부대사업수입분석"}</definedName>
    <definedName name="V" localSheetId="14">{#N/A,#N/A,FALSE,"부대사업수입분석"}</definedName>
    <definedName name="V" localSheetId="16">{#N/A,#N/A,FALSE,"부대사업수입분석"}</definedName>
    <definedName name="V" localSheetId="5">{#N/A,#N/A,FALSE,"부대사업수입분석"}</definedName>
    <definedName name="V" localSheetId="7">{#N/A,#N/A,FALSE,"부대사업수입분석"}</definedName>
    <definedName name="V">{#N/A,#N/A,FALSE,"부대사업수입분석"}</definedName>
    <definedName name="wrn.q." localSheetId="15" hidden="1">{#N/A,#N/A,FALSE,"부대사업수입분석"}</definedName>
    <definedName name="wrn.q." localSheetId="11" hidden="1">{#N/A,#N/A,FALSE,"부대사업수입분석"}</definedName>
    <definedName name="wrn.q." localSheetId="12" hidden="1">{#N/A,#N/A,FALSE,"부대사업수입분석"}</definedName>
    <definedName name="wrn.q." localSheetId="10" hidden="1">{#N/A,#N/A,FALSE,"부대사업수입분석"}</definedName>
    <definedName name="wrn.q." localSheetId="9" hidden="1">{#N/A,#N/A,FALSE,"부대사업수입분석"}</definedName>
    <definedName name="wrn.q." localSheetId="8" hidden="1">{#N/A,#N/A,FALSE,"부대사업수입분석"}</definedName>
    <definedName name="wrn.q." localSheetId="13" hidden="1">{#N/A,#N/A,FALSE,"부대사업수입분석"}</definedName>
    <definedName name="wrn.q." localSheetId="14" hidden="1">{#N/A,#N/A,FALSE,"부대사업수입분석"}</definedName>
    <definedName name="wrn.q." localSheetId="16" hidden="1">{#N/A,#N/A,FALSE,"부대사업수입분석"}</definedName>
    <definedName name="wrn.q." localSheetId="5" hidden="1">{#N/A,#N/A,FALSE,"부대사업수입분석"}</definedName>
    <definedName name="wrn.q." localSheetId="7" hidden="1">{#N/A,#N/A,FALSE,"부대사업수입분석"}</definedName>
    <definedName name="wrn.q." hidden="1">{#N/A,#N/A,FALSE,"부대사업수입분석"}</definedName>
    <definedName name="wrn.q..04" localSheetId="15" hidden="1">{#N/A,#N/A,FALSE,"부대사업수입분석"}</definedName>
    <definedName name="wrn.q..04" localSheetId="11" hidden="1">{#N/A,#N/A,FALSE,"부대사업수입분석"}</definedName>
    <definedName name="wrn.q..04" localSheetId="12" hidden="1">{#N/A,#N/A,FALSE,"부대사업수입분석"}</definedName>
    <definedName name="wrn.q..04" localSheetId="10" hidden="1">{#N/A,#N/A,FALSE,"부대사업수입분석"}</definedName>
    <definedName name="wrn.q..04" localSheetId="9" hidden="1">{#N/A,#N/A,FALSE,"부대사업수입분석"}</definedName>
    <definedName name="wrn.q..04" localSheetId="8" hidden="1">{#N/A,#N/A,FALSE,"부대사업수입분석"}</definedName>
    <definedName name="wrn.q..04" localSheetId="13" hidden="1">{#N/A,#N/A,FALSE,"부대사업수입분석"}</definedName>
    <definedName name="wrn.q..04" localSheetId="14" hidden="1">{#N/A,#N/A,FALSE,"부대사업수입분석"}</definedName>
    <definedName name="wrn.q..04" localSheetId="16" hidden="1">{#N/A,#N/A,FALSE,"부대사업수입분석"}</definedName>
    <definedName name="wrn.q..04" localSheetId="5" hidden="1">{#N/A,#N/A,FALSE,"부대사업수입분석"}</definedName>
    <definedName name="wrn.q..04" localSheetId="7" hidden="1">{#N/A,#N/A,FALSE,"부대사업수입분석"}</definedName>
    <definedName name="wrn.q..04" hidden="1">{#N/A,#N/A,FALSE,"부대사업수입분석"}</definedName>
    <definedName name="wrn.q.04" localSheetId="15" hidden="1">{#N/A,#N/A,FALSE,"부대사업수입분석"}</definedName>
    <definedName name="wrn.q.04" localSheetId="11" hidden="1">{#N/A,#N/A,FALSE,"부대사업수입분석"}</definedName>
    <definedName name="wrn.q.04" localSheetId="12" hidden="1">{#N/A,#N/A,FALSE,"부대사업수입분석"}</definedName>
    <definedName name="wrn.q.04" localSheetId="10" hidden="1">{#N/A,#N/A,FALSE,"부대사업수입분석"}</definedName>
    <definedName name="wrn.q.04" localSheetId="9" hidden="1">{#N/A,#N/A,FALSE,"부대사업수입분석"}</definedName>
    <definedName name="wrn.q.04" localSheetId="8" hidden="1">{#N/A,#N/A,FALSE,"부대사업수입분석"}</definedName>
    <definedName name="wrn.q.04" localSheetId="13" hidden="1">{#N/A,#N/A,FALSE,"부대사업수입분석"}</definedName>
    <definedName name="wrn.q.04" localSheetId="14" hidden="1">{#N/A,#N/A,FALSE,"부대사업수입분석"}</definedName>
    <definedName name="wrn.q.04" localSheetId="16" hidden="1">{#N/A,#N/A,FALSE,"부대사업수입분석"}</definedName>
    <definedName name="wrn.q.04" localSheetId="5" hidden="1">{#N/A,#N/A,FALSE,"부대사업수입분석"}</definedName>
    <definedName name="wrn.q.04" localSheetId="7" hidden="1">{#N/A,#N/A,FALSE,"부대사업수입분석"}</definedName>
    <definedName name="wrn.q.04" hidden="1">{#N/A,#N/A,FALSE,"부대사업수입분석"}</definedName>
    <definedName name="wrn.r." localSheetId="15" hidden="1">{#N/A,#N/A,FALSE,"부대사업수입분석"}</definedName>
    <definedName name="wrn.r." localSheetId="11" hidden="1">{#N/A,#N/A,FALSE,"부대사업수입분석"}</definedName>
    <definedName name="wrn.r." localSheetId="12" hidden="1">{#N/A,#N/A,FALSE,"부대사업수입분석"}</definedName>
    <definedName name="wrn.r." localSheetId="10" hidden="1">{#N/A,#N/A,FALSE,"부대사업수입분석"}</definedName>
    <definedName name="wrn.r." localSheetId="9" hidden="1">{#N/A,#N/A,FALSE,"부대사업수입분석"}</definedName>
    <definedName name="wrn.r." localSheetId="8" hidden="1">{#N/A,#N/A,FALSE,"부대사업수입분석"}</definedName>
    <definedName name="wrn.r." localSheetId="13" hidden="1">{#N/A,#N/A,FALSE,"부대사업수입분석"}</definedName>
    <definedName name="wrn.r." localSheetId="14" hidden="1">{#N/A,#N/A,FALSE,"부대사업수입분석"}</definedName>
    <definedName name="wrn.r." localSheetId="16" hidden="1">{#N/A,#N/A,FALSE,"부대사업수입분석"}</definedName>
    <definedName name="wrn.r." localSheetId="5" hidden="1">{#N/A,#N/A,FALSE,"부대사업수입분석"}</definedName>
    <definedName name="wrn.r." localSheetId="7" hidden="1">{#N/A,#N/A,FALSE,"부대사업수입분석"}</definedName>
    <definedName name="wrn.r." hidden="1">{#N/A,#N/A,FALSE,"부대사업수입분석"}</definedName>
    <definedName name="wrnh.q." localSheetId="15" hidden="1">{#N/A,#N/A,FALSE,"부대사업수입분석"}</definedName>
    <definedName name="wrnh.q." localSheetId="11" hidden="1">{#N/A,#N/A,FALSE,"부대사업수입분석"}</definedName>
    <definedName name="wrnh.q." localSheetId="12" hidden="1">{#N/A,#N/A,FALSE,"부대사업수입분석"}</definedName>
    <definedName name="wrnh.q." localSheetId="10" hidden="1">{#N/A,#N/A,FALSE,"부대사업수입분석"}</definedName>
    <definedName name="wrnh.q." localSheetId="9" hidden="1">{#N/A,#N/A,FALSE,"부대사업수입분석"}</definedName>
    <definedName name="wrnh.q." localSheetId="8" hidden="1">{#N/A,#N/A,FALSE,"부대사업수입분석"}</definedName>
    <definedName name="wrnh.q." localSheetId="13" hidden="1">{#N/A,#N/A,FALSE,"부대사업수입분석"}</definedName>
    <definedName name="wrnh.q." localSheetId="14" hidden="1">{#N/A,#N/A,FALSE,"부대사업수입분석"}</definedName>
    <definedName name="wrnh.q." localSheetId="16" hidden="1">{#N/A,#N/A,FALSE,"부대사업수입분석"}</definedName>
    <definedName name="wrnh.q." localSheetId="5" hidden="1">{#N/A,#N/A,FALSE,"부대사업수입분석"}</definedName>
    <definedName name="wrnh.q." localSheetId="7" hidden="1">{#N/A,#N/A,FALSE,"부대사업수입분석"}</definedName>
    <definedName name="wrnh.q." hidden="1">{#N/A,#N/A,FALSE,"부대사업수입분석"}</definedName>
    <definedName name="xx" localSheetId="15" hidden="1">{#N/A,#N/A,FALSE,"부대사업수입분석"}</definedName>
    <definedName name="xx" localSheetId="11" hidden="1">{#N/A,#N/A,FALSE,"부대사업수입분석"}</definedName>
    <definedName name="xx" localSheetId="12" hidden="1">{#N/A,#N/A,FALSE,"부대사업수입분석"}</definedName>
    <definedName name="xx" localSheetId="10" hidden="1">{#N/A,#N/A,FALSE,"부대사업수입분석"}</definedName>
    <definedName name="xx" localSheetId="9" hidden="1">{#N/A,#N/A,FALSE,"부대사업수입분석"}</definedName>
    <definedName name="xx" localSheetId="8" hidden="1">{#N/A,#N/A,FALSE,"부대사업수입분석"}</definedName>
    <definedName name="xx" localSheetId="13" hidden="1">{#N/A,#N/A,FALSE,"부대사업수입분석"}</definedName>
    <definedName name="xx" localSheetId="14" hidden="1">{#N/A,#N/A,FALSE,"부대사업수입분석"}</definedName>
    <definedName name="xx" localSheetId="16" hidden="1">{#N/A,#N/A,FALSE,"부대사업수입분석"}</definedName>
    <definedName name="xx" localSheetId="5" hidden="1">{#N/A,#N/A,FALSE,"부대사업수입분석"}</definedName>
    <definedName name="xx" localSheetId="7" hidden="1">{#N/A,#N/A,FALSE,"부대사업수입분석"}</definedName>
    <definedName name="xx" hidden="1">{#N/A,#N/A,FALSE,"부대사업수입분석"}</definedName>
    <definedName name="yu" localSheetId="15" hidden="1">{"'tel2'!$B$29:$J$45","'tel2'!$A$5:$G$19","'tel2'!$B$50:$F$57","'tel2'!$B$105:$G$110","'tel2'!$B$63:$H$85","'tel2'!$B$14:$G$18","'tel2'!$B$29:$C$29"}</definedName>
    <definedName name="yu" localSheetId="11" hidden="1">{"'tel2'!$B$29:$J$45","'tel2'!$A$5:$G$19","'tel2'!$B$50:$F$57","'tel2'!$B$105:$G$110","'tel2'!$B$63:$H$85","'tel2'!$B$14:$G$18","'tel2'!$B$29:$C$29"}</definedName>
    <definedName name="yu" localSheetId="12" hidden="1">{"'tel2'!$B$29:$J$45","'tel2'!$A$5:$G$19","'tel2'!$B$50:$F$57","'tel2'!$B$105:$G$110","'tel2'!$B$63:$H$85","'tel2'!$B$14:$G$18","'tel2'!$B$29:$C$29"}</definedName>
    <definedName name="yu" localSheetId="10" hidden="1">{"'tel2'!$B$29:$J$45","'tel2'!$A$5:$G$19","'tel2'!$B$50:$F$57","'tel2'!$B$105:$G$110","'tel2'!$B$63:$H$85","'tel2'!$B$14:$G$18","'tel2'!$B$29:$C$29"}</definedName>
    <definedName name="yu" localSheetId="9" hidden="1">{"'tel2'!$B$29:$J$45","'tel2'!$A$5:$G$19","'tel2'!$B$50:$F$57","'tel2'!$B$105:$G$110","'tel2'!$B$63:$H$85","'tel2'!$B$14:$G$18","'tel2'!$B$29:$C$29"}</definedName>
    <definedName name="yu" localSheetId="8" hidden="1">{"'tel2'!$B$29:$J$45","'tel2'!$A$5:$G$19","'tel2'!$B$50:$F$57","'tel2'!$B$105:$G$110","'tel2'!$B$63:$H$85","'tel2'!$B$14:$G$18","'tel2'!$B$29:$C$29"}</definedName>
    <definedName name="yu" localSheetId="13" hidden="1">{"'tel2'!$B$29:$J$45","'tel2'!$A$5:$G$19","'tel2'!$B$50:$F$57","'tel2'!$B$105:$G$110","'tel2'!$B$63:$H$85","'tel2'!$B$14:$G$18","'tel2'!$B$29:$C$29"}</definedName>
    <definedName name="yu" localSheetId="14" hidden="1">{"'tel2'!$B$29:$J$45","'tel2'!$A$5:$G$19","'tel2'!$B$50:$F$57","'tel2'!$B$105:$G$110","'tel2'!$B$63:$H$85","'tel2'!$B$14:$G$18","'tel2'!$B$29:$C$29"}</definedName>
    <definedName name="yu" localSheetId="16" hidden="1">{"'tel2'!$B$29:$J$45","'tel2'!$A$5:$G$19","'tel2'!$B$50:$F$57","'tel2'!$B$105:$G$110","'tel2'!$B$63:$H$85","'tel2'!$B$14:$G$18","'tel2'!$B$29:$C$29"}</definedName>
    <definedName name="yu" localSheetId="5" hidden="1">{"'tel2'!$B$29:$J$45","'tel2'!$A$5:$G$19","'tel2'!$B$50:$F$57","'tel2'!$B$105:$G$110","'tel2'!$B$63:$H$85","'tel2'!$B$14:$G$18","'tel2'!$B$29:$C$29"}</definedName>
    <definedName name="yu" localSheetId="7" hidden="1">{"'tel2'!$B$29:$J$45","'tel2'!$A$5:$G$19","'tel2'!$B$50:$F$57","'tel2'!$B$105:$G$110","'tel2'!$B$63:$H$85","'tel2'!$B$14:$G$18","'tel2'!$B$29:$C$29"}</definedName>
    <definedName name="yu" hidden="1">{"'tel2'!$B$29:$J$45","'tel2'!$A$5:$G$19","'tel2'!$B$50:$F$57","'tel2'!$B$105:$G$110","'tel2'!$B$63:$H$85","'tel2'!$B$14:$G$18","'tel2'!$B$29:$C$29"}</definedName>
    <definedName name="Z_6B009EDF_7E0E_47E8_A03D_15C4E86BC2DE_.wvu.PrintArea" localSheetId="5" hidden="1">'부가서비스 등'!$A$1:$C$59</definedName>
    <definedName name="Z_6B009EDF_7E0E_47E8_A03D_15C4E86BC2DE_.wvu.PrintArea" localSheetId="7" hidden="1">사망질병임신!$A$1:$H$18</definedName>
    <definedName name="Z_6B009EDF_7E0E_47E8_A03D_15C4E86BC2DE_.wvu.PrintTitles" localSheetId="5" hidden="1">'부가서비스 등'!$4:$6</definedName>
    <definedName name="Z_6B009EDF_7E0E_47E8_A03D_15C4E86BC2DE_.wvu.PrintTitles" localSheetId="7" hidden="1">사망질병임신!$4:$6</definedName>
    <definedName name="공그계획" localSheetId="15" hidden="1">{"'tel2'!$B$29:$J$45","'tel2'!$A$5:$G$19","'tel2'!$B$50:$F$57","'tel2'!$B$105:$G$110","'tel2'!$B$63:$H$85","'tel2'!$B$14:$G$18","'tel2'!$B$29:$C$29"}</definedName>
    <definedName name="공그계획" localSheetId="11" hidden="1">{"'tel2'!$B$29:$J$45","'tel2'!$A$5:$G$19","'tel2'!$B$50:$F$57","'tel2'!$B$105:$G$110","'tel2'!$B$63:$H$85","'tel2'!$B$14:$G$18","'tel2'!$B$29:$C$29"}</definedName>
    <definedName name="공그계획" localSheetId="12" hidden="1">{"'tel2'!$B$29:$J$45","'tel2'!$A$5:$G$19","'tel2'!$B$50:$F$57","'tel2'!$B$105:$G$110","'tel2'!$B$63:$H$85","'tel2'!$B$14:$G$18","'tel2'!$B$29:$C$29"}</definedName>
    <definedName name="공그계획" localSheetId="10" hidden="1">{"'tel2'!$B$29:$J$45","'tel2'!$A$5:$G$19","'tel2'!$B$50:$F$57","'tel2'!$B$105:$G$110","'tel2'!$B$63:$H$85","'tel2'!$B$14:$G$18","'tel2'!$B$29:$C$29"}</definedName>
    <definedName name="공그계획" localSheetId="9" hidden="1">{"'tel2'!$B$29:$J$45","'tel2'!$A$5:$G$19","'tel2'!$B$50:$F$57","'tel2'!$B$105:$G$110","'tel2'!$B$63:$H$85","'tel2'!$B$14:$G$18","'tel2'!$B$29:$C$29"}</definedName>
    <definedName name="공그계획" localSheetId="8" hidden="1">{"'tel2'!$B$29:$J$45","'tel2'!$A$5:$G$19","'tel2'!$B$50:$F$57","'tel2'!$B$105:$G$110","'tel2'!$B$63:$H$85","'tel2'!$B$14:$G$18","'tel2'!$B$29:$C$29"}</definedName>
    <definedName name="공그계획" localSheetId="13" hidden="1">{"'tel2'!$B$29:$J$45","'tel2'!$A$5:$G$19","'tel2'!$B$50:$F$57","'tel2'!$B$105:$G$110","'tel2'!$B$63:$H$85","'tel2'!$B$14:$G$18","'tel2'!$B$29:$C$29"}</definedName>
    <definedName name="공그계획" localSheetId="14" hidden="1">{"'tel2'!$B$29:$J$45","'tel2'!$A$5:$G$19","'tel2'!$B$50:$F$57","'tel2'!$B$105:$G$110","'tel2'!$B$63:$H$85","'tel2'!$B$14:$G$18","'tel2'!$B$29:$C$29"}</definedName>
    <definedName name="공그계획" localSheetId="16" hidden="1">{"'tel2'!$B$29:$J$45","'tel2'!$A$5:$G$19","'tel2'!$B$50:$F$57","'tel2'!$B$105:$G$110","'tel2'!$B$63:$H$85","'tel2'!$B$14:$G$18","'tel2'!$B$29:$C$29"}</definedName>
    <definedName name="공그계획" localSheetId="5" hidden="1">{"'tel2'!$B$29:$J$45","'tel2'!$A$5:$G$19","'tel2'!$B$50:$F$57","'tel2'!$B$105:$G$110","'tel2'!$B$63:$H$85","'tel2'!$B$14:$G$18","'tel2'!$B$29:$C$29"}</definedName>
    <definedName name="공그계획" localSheetId="7" hidden="1">{"'tel2'!$B$29:$J$45","'tel2'!$A$5:$G$19","'tel2'!$B$50:$F$57","'tel2'!$B$105:$G$110","'tel2'!$B$63:$H$85","'tel2'!$B$14:$G$18","'tel2'!$B$29:$C$29"}</definedName>
    <definedName name="공그계획" hidden="1">{"'tel2'!$B$29:$J$45","'tel2'!$A$5:$G$19","'tel2'!$B$50:$F$57","'tel2'!$B$105:$G$110","'tel2'!$B$63:$H$85","'tel2'!$B$14:$G$18","'tel2'!$B$29:$C$29"}</definedName>
    <definedName name="공급계획" localSheetId="15" hidden="1">{"'tel2'!$B$29:$J$45","'tel2'!$A$5:$G$19","'tel2'!$B$50:$F$57","'tel2'!$B$105:$G$110","'tel2'!$B$63:$H$85","'tel2'!$B$14:$G$18","'tel2'!$B$29:$C$29"}</definedName>
    <definedName name="공급계획" localSheetId="11" hidden="1">{"'tel2'!$B$29:$J$45","'tel2'!$A$5:$G$19","'tel2'!$B$50:$F$57","'tel2'!$B$105:$G$110","'tel2'!$B$63:$H$85","'tel2'!$B$14:$G$18","'tel2'!$B$29:$C$29"}</definedName>
    <definedName name="공급계획" localSheetId="12" hidden="1">{"'tel2'!$B$29:$J$45","'tel2'!$A$5:$G$19","'tel2'!$B$50:$F$57","'tel2'!$B$105:$G$110","'tel2'!$B$63:$H$85","'tel2'!$B$14:$G$18","'tel2'!$B$29:$C$29"}</definedName>
    <definedName name="공급계획" localSheetId="10" hidden="1">{"'tel2'!$B$29:$J$45","'tel2'!$A$5:$G$19","'tel2'!$B$50:$F$57","'tel2'!$B$105:$G$110","'tel2'!$B$63:$H$85","'tel2'!$B$14:$G$18","'tel2'!$B$29:$C$29"}</definedName>
    <definedName name="공급계획" localSheetId="9" hidden="1">{"'tel2'!$B$29:$J$45","'tel2'!$A$5:$G$19","'tel2'!$B$50:$F$57","'tel2'!$B$105:$G$110","'tel2'!$B$63:$H$85","'tel2'!$B$14:$G$18","'tel2'!$B$29:$C$29"}</definedName>
    <definedName name="공급계획" localSheetId="8" hidden="1">{"'tel2'!$B$29:$J$45","'tel2'!$A$5:$G$19","'tel2'!$B$50:$F$57","'tel2'!$B$105:$G$110","'tel2'!$B$63:$H$85","'tel2'!$B$14:$G$18","'tel2'!$B$29:$C$29"}</definedName>
    <definedName name="공급계획" localSheetId="13" hidden="1">{"'tel2'!$B$29:$J$45","'tel2'!$A$5:$G$19","'tel2'!$B$50:$F$57","'tel2'!$B$105:$G$110","'tel2'!$B$63:$H$85","'tel2'!$B$14:$G$18","'tel2'!$B$29:$C$29"}</definedName>
    <definedName name="공급계획" localSheetId="14" hidden="1">{"'tel2'!$B$29:$J$45","'tel2'!$A$5:$G$19","'tel2'!$B$50:$F$57","'tel2'!$B$105:$G$110","'tel2'!$B$63:$H$85","'tel2'!$B$14:$G$18","'tel2'!$B$29:$C$29"}</definedName>
    <definedName name="공급계획" localSheetId="16" hidden="1">{"'tel2'!$B$29:$J$45","'tel2'!$A$5:$G$19","'tel2'!$B$50:$F$57","'tel2'!$B$105:$G$110","'tel2'!$B$63:$H$85","'tel2'!$B$14:$G$18","'tel2'!$B$29:$C$29"}</definedName>
    <definedName name="공급계획" localSheetId="5" hidden="1">{"'tel2'!$B$29:$J$45","'tel2'!$A$5:$G$19","'tel2'!$B$50:$F$57","'tel2'!$B$105:$G$110","'tel2'!$B$63:$H$85","'tel2'!$B$14:$G$18","'tel2'!$B$29:$C$29"}</definedName>
    <definedName name="공급계획" localSheetId="7" hidden="1">{"'tel2'!$B$29:$J$45","'tel2'!$A$5:$G$19","'tel2'!$B$50:$F$57","'tel2'!$B$105:$G$110","'tel2'!$B$63:$H$85","'tel2'!$B$14:$G$18","'tel2'!$B$29:$C$29"}</definedName>
    <definedName name="공급계획" hidden="1">{"'tel2'!$B$29:$J$45","'tel2'!$A$5:$G$19","'tel2'!$B$50:$F$57","'tel2'!$B$105:$G$110","'tel2'!$B$63:$H$85","'tel2'!$B$14:$G$18","'tel2'!$B$29:$C$29"}</definedName>
    <definedName name="기종별" localSheetId="15" hidden="1">{"'tel2'!$B$29:$J$45","'tel2'!$A$5:$G$19","'tel2'!$B$50:$F$57","'tel2'!$B$105:$G$110","'tel2'!$B$63:$H$85","'tel2'!$B$14:$G$18","'tel2'!$B$29:$C$29"}</definedName>
    <definedName name="기종별" localSheetId="11" hidden="1">{"'tel2'!$B$29:$J$45","'tel2'!$A$5:$G$19","'tel2'!$B$50:$F$57","'tel2'!$B$105:$G$110","'tel2'!$B$63:$H$85","'tel2'!$B$14:$G$18","'tel2'!$B$29:$C$29"}</definedName>
    <definedName name="기종별" localSheetId="12" hidden="1">{"'tel2'!$B$29:$J$45","'tel2'!$A$5:$G$19","'tel2'!$B$50:$F$57","'tel2'!$B$105:$G$110","'tel2'!$B$63:$H$85","'tel2'!$B$14:$G$18","'tel2'!$B$29:$C$29"}</definedName>
    <definedName name="기종별" localSheetId="10" hidden="1">{"'tel2'!$B$29:$J$45","'tel2'!$A$5:$G$19","'tel2'!$B$50:$F$57","'tel2'!$B$105:$G$110","'tel2'!$B$63:$H$85","'tel2'!$B$14:$G$18","'tel2'!$B$29:$C$29"}</definedName>
    <definedName name="기종별" localSheetId="9" hidden="1">{"'tel2'!$B$29:$J$45","'tel2'!$A$5:$G$19","'tel2'!$B$50:$F$57","'tel2'!$B$105:$G$110","'tel2'!$B$63:$H$85","'tel2'!$B$14:$G$18","'tel2'!$B$29:$C$29"}</definedName>
    <definedName name="기종별" localSheetId="8" hidden="1">{"'tel2'!$B$29:$J$45","'tel2'!$A$5:$G$19","'tel2'!$B$50:$F$57","'tel2'!$B$105:$G$110","'tel2'!$B$63:$H$85","'tel2'!$B$14:$G$18","'tel2'!$B$29:$C$29"}</definedName>
    <definedName name="기종별" localSheetId="13" hidden="1">{"'tel2'!$B$29:$J$45","'tel2'!$A$5:$G$19","'tel2'!$B$50:$F$57","'tel2'!$B$105:$G$110","'tel2'!$B$63:$H$85","'tel2'!$B$14:$G$18","'tel2'!$B$29:$C$29"}</definedName>
    <definedName name="기종별" localSheetId="14" hidden="1">{"'tel2'!$B$29:$J$45","'tel2'!$A$5:$G$19","'tel2'!$B$50:$F$57","'tel2'!$B$105:$G$110","'tel2'!$B$63:$H$85","'tel2'!$B$14:$G$18","'tel2'!$B$29:$C$29"}</definedName>
    <definedName name="기종별" localSheetId="16" hidden="1">{"'tel2'!$B$29:$J$45","'tel2'!$A$5:$G$19","'tel2'!$B$50:$F$57","'tel2'!$B$105:$G$110","'tel2'!$B$63:$H$85","'tel2'!$B$14:$G$18","'tel2'!$B$29:$C$29"}</definedName>
    <definedName name="기종별" localSheetId="5" hidden="1">{"'tel2'!$B$29:$J$45","'tel2'!$A$5:$G$19","'tel2'!$B$50:$F$57","'tel2'!$B$105:$G$110","'tel2'!$B$63:$H$85","'tel2'!$B$14:$G$18","'tel2'!$B$29:$C$29"}</definedName>
    <definedName name="기종별" localSheetId="7" hidden="1">{"'tel2'!$B$29:$J$45","'tel2'!$A$5:$G$19","'tel2'!$B$50:$F$57","'tel2'!$B$105:$G$110","'tel2'!$B$63:$H$85","'tel2'!$B$14:$G$18","'tel2'!$B$29:$C$29"}</definedName>
    <definedName name="기종별" hidden="1">{"'tel2'!$B$29:$J$45","'tel2'!$A$5:$G$19","'tel2'!$B$50:$F$57","'tel2'!$B$105:$G$110","'tel2'!$B$63:$H$85","'tel2'!$B$14:$G$18","'tel2'!$B$29:$C$29"}</definedName>
    <definedName name="기종별계획" localSheetId="15" hidden="1">{"'tel2'!$B$29:$J$45","'tel2'!$A$5:$G$19","'tel2'!$B$50:$F$57","'tel2'!$B$105:$G$110","'tel2'!$B$63:$H$85","'tel2'!$B$14:$G$18","'tel2'!$B$29:$C$29"}</definedName>
    <definedName name="기종별계획" localSheetId="11" hidden="1">{"'tel2'!$B$29:$J$45","'tel2'!$A$5:$G$19","'tel2'!$B$50:$F$57","'tel2'!$B$105:$G$110","'tel2'!$B$63:$H$85","'tel2'!$B$14:$G$18","'tel2'!$B$29:$C$29"}</definedName>
    <definedName name="기종별계획" localSheetId="12" hidden="1">{"'tel2'!$B$29:$J$45","'tel2'!$A$5:$G$19","'tel2'!$B$50:$F$57","'tel2'!$B$105:$G$110","'tel2'!$B$63:$H$85","'tel2'!$B$14:$G$18","'tel2'!$B$29:$C$29"}</definedName>
    <definedName name="기종별계획" localSheetId="10" hidden="1">{"'tel2'!$B$29:$J$45","'tel2'!$A$5:$G$19","'tel2'!$B$50:$F$57","'tel2'!$B$105:$G$110","'tel2'!$B$63:$H$85","'tel2'!$B$14:$G$18","'tel2'!$B$29:$C$29"}</definedName>
    <definedName name="기종별계획" localSheetId="9" hidden="1">{"'tel2'!$B$29:$J$45","'tel2'!$A$5:$G$19","'tel2'!$B$50:$F$57","'tel2'!$B$105:$G$110","'tel2'!$B$63:$H$85","'tel2'!$B$14:$G$18","'tel2'!$B$29:$C$29"}</definedName>
    <definedName name="기종별계획" localSheetId="8" hidden="1">{"'tel2'!$B$29:$J$45","'tel2'!$A$5:$G$19","'tel2'!$B$50:$F$57","'tel2'!$B$105:$G$110","'tel2'!$B$63:$H$85","'tel2'!$B$14:$G$18","'tel2'!$B$29:$C$29"}</definedName>
    <definedName name="기종별계획" localSheetId="13" hidden="1">{"'tel2'!$B$29:$J$45","'tel2'!$A$5:$G$19","'tel2'!$B$50:$F$57","'tel2'!$B$105:$G$110","'tel2'!$B$63:$H$85","'tel2'!$B$14:$G$18","'tel2'!$B$29:$C$29"}</definedName>
    <definedName name="기종별계획" localSheetId="14" hidden="1">{"'tel2'!$B$29:$J$45","'tel2'!$A$5:$G$19","'tel2'!$B$50:$F$57","'tel2'!$B$105:$G$110","'tel2'!$B$63:$H$85","'tel2'!$B$14:$G$18","'tel2'!$B$29:$C$29"}</definedName>
    <definedName name="기종별계획" localSheetId="16" hidden="1">{"'tel2'!$B$29:$J$45","'tel2'!$A$5:$G$19","'tel2'!$B$50:$F$57","'tel2'!$B$105:$G$110","'tel2'!$B$63:$H$85","'tel2'!$B$14:$G$18","'tel2'!$B$29:$C$29"}</definedName>
    <definedName name="기종별계획" localSheetId="5" hidden="1">{"'tel2'!$B$29:$J$45","'tel2'!$A$5:$G$19","'tel2'!$B$50:$F$57","'tel2'!$B$105:$G$110","'tel2'!$B$63:$H$85","'tel2'!$B$14:$G$18","'tel2'!$B$29:$C$29"}</definedName>
    <definedName name="기종별계획" localSheetId="7" hidden="1">{"'tel2'!$B$29:$J$45","'tel2'!$A$5:$G$19","'tel2'!$B$50:$F$57","'tel2'!$B$105:$G$110","'tel2'!$B$63:$H$85","'tel2'!$B$14:$G$18","'tel2'!$B$29:$C$29"}</definedName>
    <definedName name="기종별계획" hidden="1">{"'tel2'!$B$29:$J$45","'tel2'!$A$5:$G$19","'tel2'!$B$50:$F$57","'tel2'!$B$105:$G$110","'tel2'!$B$63:$H$85","'tel2'!$B$14:$G$18","'tel2'!$B$29:$C$29"}</definedName>
    <definedName name="다시" localSheetId="15">#REF!</definedName>
    <definedName name="다시" localSheetId="11">#REF!</definedName>
    <definedName name="다시" localSheetId="12">#REF!</definedName>
    <definedName name="다시" localSheetId="10">#REF!</definedName>
    <definedName name="다시" localSheetId="9">#REF!</definedName>
    <definedName name="다시" localSheetId="8">#REF!</definedName>
    <definedName name="다시" localSheetId="13">#REF!</definedName>
    <definedName name="다시" localSheetId="14">#REF!</definedName>
    <definedName name="다시" localSheetId="16">#REF!</definedName>
    <definedName name="다시" localSheetId="5">#REF!</definedName>
    <definedName name="다시" localSheetId="7">#REF!</definedName>
    <definedName name="다시">#REF!</definedName>
    <definedName name="동남아수정" localSheetId="15" hidden="1">{"'Sheet1'!$A$1:$C$75"}</definedName>
    <definedName name="동남아수정" localSheetId="11" hidden="1">{"'Sheet1'!$A$1:$C$75"}</definedName>
    <definedName name="동남아수정" localSheetId="12" hidden="1">{"'Sheet1'!$A$1:$C$75"}</definedName>
    <definedName name="동남아수정" localSheetId="10" hidden="1">{"'Sheet1'!$A$1:$C$75"}</definedName>
    <definedName name="동남아수정" localSheetId="9" hidden="1">{"'Sheet1'!$A$1:$C$75"}</definedName>
    <definedName name="동남아수정" localSheetId="8" hidden="1">{"'Sheet1'!$A$1:$C$75"}</definedName>
    <definedName name="동남아수정" localSheetId="13" hidden="1">{"'Sheet1'!$A$1:$C$75"}</definedName>
    <definedName name="동남아수정" localSheetId="14" hidden="1">{"'Sheet1'!$A$1:$C$75"}</definedName>
    <definedName name="동남아수정" localSheetId="16" hidden="1">{"'Sheet1'!$A$1:$C$75"}</definedName>
    <definedName name="동남아수정" localSheetId="5" hidden="1">{"'Sheet1'!$A$1:$C$75"}</definedName>
    <definedName name="동남아수정" localSheetId="7" hidden="1">{"'Sheet1'!$A$1:$C$75"}</definedName>
    <definedName name="동남아수정" hidden="1">{"'Sheet1'!$A$1:$C$75"}</definedName>
    <definedName name="ㄹㄹ" localSheetId="15" hidden="1">{#N/A,#N/A,FALSE,"부대사업수입분석"}</definedName>
    <definedName name="ㄹㄹ" localSheetId="11" hidden="1">{#N/A,#N/A,FALSE,"부대사업수입분석"}</definedName>
    <definedName name="ㄹㄹ" localSheetId="12" hidden="1">{#N/A,#N/A,FALSE,"부대사업수입분석"}</definedName>
    <definedName name="ㄹㄹ" localSheetId="10" hidden="1">{#N/A,#N/A,FALSE,"부대사업수입분석"}</definedName>
    <definedName name="ㄹㄹ" localSheetId="9" hidden="1">{#N/A,#N/A,FALSE,"부대사업수입분석"}</definedName>
    <definedName name="ㄹㄹ" localSheetId="8" hidden="1">{#N/A,#N/A,FALSE,"부대사업수입분석"}</definedName>
    <definedName name="ㄹㄹ" localSheetId="13" hidden="1">{#N/A,#N/A,FALSE,"부대사업수입분석"}</definedName>
    <definedName name="ㄹㄹ" localSheetId="14" hidden="1">{#N/A,#N/A,FALSE,"부대사업수입분석"}</definedName>
    <definedName name="ㄹㄹ" localSheetId="16" hidden="1">{#N/A,#N/A,FALSE,"부대사업수입분석"}</definedName>
    <definedName name="ㄹㄹ" localSheetId="5" hidden="1">{#N/A,#N/A,FALSE,"부대사업수입분석"}</definedName>
    <definedName name="ㄹㄹ" localSheetId="7" hidden="1">{#N/A,#N/A,FALSE,"부대사업수입분석"}</definedName>
    <definedName name="ㄹㄹ" hidden="1">{#N/A,#N/A,FALSE,"부대사업수입분석"}</definedName>
    <definedName name="ㅁ1" localSheetId="15">#REF!</definedName>
    <definedName name="ㅁ1" localSheetId="11">#REF!</definedName>
    <definedName name="ㅁ1" localSheetId="12">#REF!</definedName>
    <definedName name="ㅁ1" localSheetId="10">#REF!</definedName>
    <definedName name="ㅁ1" localSheetId="9">#REF!</definedName>
    <definedName name="ㅁ1" localSheetId="8">#REF!</definedName>
    <definedName name="ㅁ1" localSheetId="13">#REF!</definedName>
    <definedName name="ㅁ1" localSheetId="14">#REF!</definedName>
    <definedName name="ㅁ1" localSheetId="16">#REF!</definedName>
    <definedName name="ㅁ1" localSheetId="5">#REF!</definedName>
    <definedName name="ㅁ1" localSheetId="7">#REF!</definedName>
    <definedName name="ㅁ1">#REF!</definedName>
    <definedName name="목차" localSheetId="15">#REF!</definedName>
    <definedName name="목차" localSheetId="11">#REF!</definedName>
    <definedName name="목차" localSheetId="12">#REF!</definedName>
    <definedName name="목차" localSheetId="10">#REF!</definedName>
    <definedName name="목차" localSheetId="9">#REF!</definedName>
    <definedName name="목차" localSheetId="8">#REF!</definedName>
    <definedName name="목차" localSheetId="13">#REF!</definedName>
    <definedName name="목차" localSheetId="14">#REF!</definedName>
    <definedName name="목차" localSheetId="16">#REF!</definedName>
    <definedName name="목차" localSheetId="7">#REF!</definedName>
    <definedName name="목차">#REF!</definedName>
    <definedName name="미주" localSheetId="15">#REF!</definedName>
    <definedName name="미주" localSheetId="11">#REF!</definedName>
    <definedName name="미주" localSheetId="12">#REF!</definedName>
    <definedName name="미주" localSheetId="10">#REF!</definedName>
    <definedName name="미주" localSheetId="9">#REF!</definedName>
    <definedName name="미주" localSheetId="8">#REF!</definedName>
    <definedName name="미주" localSheetId="13">#REF!</definedName>
    <definedName name="미주" localSheetId="14">#REF!</definedName>
    <definedName name="미주" localSheetId="16">#REF!</definedName>
    <definedName name="미주" localSheetId="7">#REF!</definedName>
    <definedName name="미주">#REF!</definedName>
    <definedName name="미주주주주" localSheetId="15">#REF!</definedName>
    <definedName name="미주주주주" localSheetId="12">#REF!</definedName>
    <definedName name="미주주주주" localSheetId="14">#REF!</definedName>
    <definedName name="미주주주주">#REF!</definedName>
    <definedName name="사명" hidden="1">{"'tel2'!$B$29:$J$45","'tel2'!$A$5:$G$19","'tel2'!$B$50:$F$57","'tel2'!$B$105:$G$110","'tel2'!$B$63:$H$85","'tel2'!$B$14:$G$18","'tel2'!$B$29:$C$29"}</definedName>
    <definedName name="수정본_중국" localSheetId="15">{#N/A,#N/A,FALSE,"부대사업수입분석"}</definedName>
    <definedName name="수정본_중국" localSheetId="11">{#N/A,#N/A,FALSE,"부대사업수입분석"}</definedName>
    <definedName name="수정본_중국" localSheetId="12">{#N/A,#N/A,FALSE,"부대사업수입분석"}</definedName>
    <definedName name="수정본_중국" localSheetId="10">{#N/A,#N/A,FALSE,"부대사업수입분석"}</definedName>
    <definedName name="수정본_중국" localSheetId="9">{#N/A,#N/A,FALSE,"부대사업수입분석"}</definedName>
    <definedName name="수정본_중국" localSheetId="8">{#N/A,#N/A,FALSE,"부대사업수입분석"}</definedName>
    <definedName name="수정본_중국" localSheetId="13">{#N/A,#N/A,FALSE,"부대사업수입분석"}</definedName>
    <definedName name="수정본_중국" localSheetId="14">{#N/A,#N/A,FALSE,"부대사업수입분석"}</definedName>
    <definedName name="수정본_중국" localSheetId="16">{#N/A,#N/A,FALSE,"부대사업수입분석"}</definedName>
    <definedName name="수정본_중국" localSheetId="5">{#N/A,#N/A,FALSE,"부대사업수입분석"}</definedName>
    <definedName name="수정본_중국" localSheetId="7">{#N/A,#N/A,FALSE,"부대사업수입분석"}</definedName>
    <definedName name="수정본_중국">{#N/A,#N/A,FALSE,"부대사업수입분석"}</definedName>
    <definedName name="ㅇ" localSheetId="15">#REF!</definedName>
    <definedName name="ㅇ" localSheetId="11">#REF!</definedName>
    <definedName name="ㅇ" localSheetId="12">#REF!</definedName>
    <definedName name="ㅇ" localSheetId="10">#REF!</definedName>
    <definedName name="ㅇ" localSheetId="9">#REF!</definedName>
    <definedName name="ㅇ" localSheetId="8">#REF!</definedName>
    <definedName name="ㅇ" localSheetId="13">#REF!</definedName>
    <definedName name="ㅇ" localSheetId="14">#REF!</definedName>
    <definedName name="ㅇ" localSheetId="16">#REF!</definedName>
    <definedName name="ㅇ" localSheetId="5">#REF!</definedName>
    <definedName name="ㅇ">#REF!</definedName>
    <definedName name="ㅇㅇ" localSheetId="15">#REF!</definedName>
    <definedName name="ㅇㅇ" localSheetId="11">#REF!</definedName>
    <definedName name="ㅇㅇ" localSheetId="12">#REF!</definedName>
    <definedName name="ㅇㅇ" localSheetId="10">#REF!</definedName>
    <definedName name="ㅇㅇ" localSheetId="9">#REF!</definedName>
    <definedName name="ㅇㅇ" localSheetId="8">#REF!</definedName>
    <definedName name="ㅇㅇ" localSheetId="13">#REF!</definedName>
    <definedName name="ㅇㅇ" localSheetId="14">#REF!</definedName>
    <definedName name="ㅇㅇ" localSheetId="16">#REF!</definedName>
    <definedName name="ㅇㅇ">#REF!</definedName>
    <definedName name="영업" localSheetId="15">#REF!</definedName>
    <definedName name="영업" localSheetId="11">#REF!</definedName>
    <definedName name="영업" localSheetId="12">#REF!</definedName>
    <definedName name="영업" localSheetId="10">#REF!</definedName>
    <definedName name="영업" localSheetId="9">#REF!</definedName>
    <definedName name="영업" localSheetId="8">#REF!</definedName>
    <definedName name="영업" localSheetId="13">#REF!</definedName>
    <definedName name="영업" localSheetId="14">#REF!</definedName>
    <definedName name="영업" localSheetId="16">#REF!</definedName>
    <definedName name="영업">#REF!</definedName>
    <definedName name="운항율">[11]운항율!$B$7:$AB$30</definedName>
    <definedName name="유럽" localSheetId="15">#REF!</definedName>
    <definedName name="유럽" localSheetId="11">#REF!</definedName>
    <definedName name="유럽" localSheetId="12">#REF!</definedName>
    <definedName name="유럽" localSheetId="10">#REF!</definedName>
    <definedName name="유럽" localSheetId="9">#REF!</definedName>
    <definedName name="유럽" localSheetId="8">#REF!</definedName>
    <definedName name="유럽" localSheetId="13">#REF!</definedName>
    <definedName name="유럽" localSheetId="14">#REF!</definedName>
    <definedName name="유럽" localSheetId="16">#REF!</definedName>
    <definedName name="유럽" localSheetId="5">#REF!</definedName>
    <definedName name="유럽" localSheetId="7">#REF!</definedName>
    <definedName name="유럽">#REF!</definedName>
    <definedName name="유럽1" localSheetId="15">#REF!</definedName>
    <definedName name="유럽1" localSheetId="11">#REF!</definedName>
    <definedName name="유럽1" localSheetId="12">#REF!</definedName>
    <definedName name="유럽1" localSheetId="10">#REF!</definedName>
    <definedName name="유럽1" localSheetId="9">#REF!</definedName>
    <definedName name="유럽1" localSheetId="8">#REF!</definedName>
    <definedName name="유럽1" localSheetId="13">#REF!</definedName>
    <definedName name="유럽1" localSheetId="14">#REF!</definedName>
    <definedName name="유럽1" localSheetId="16">#REF!</definedName>
    <definedName name="유럽1" localSheetId="7">#REF!</definedName>
    <definedName name="유럽1">#REF!</definedName>
    <definedName name="유럽2" localSheetId="15">#REF!</definedName>
    <definedName name="유럽2" localSheetId="11">#REF!</definedName>
    <definedName name="유럽2" localSheetId="12">#REF!</definedName>
    <definedName name="유럽2" localSheetId="10">#REF!</definedName>
    <definedName name="유럽2" localSheetId="9">#REF!</definedName>
    <definedName name="유럽2" localSheetId="8">#REF!</definedName>
    <definedName name="유럽2" localSheetId="13">#REF!</definedName>
    <definedName name="유럽2" localSheetId="14">#REF!</definedName>
    <definedName name="유럽2" localSheetId="16">#REF!</definedName>
    <definedName name="유럽2" localSheetId="7">#REF!</definedName>
    <definedName name="유럽2">#REF!</definedName>
    <definedName name="유럽3" localSheetId="15">#REF!</definedName>
    <definedName name="유럽3" localSheetId="12">#REF!</definedName>
    <definedName name="유럽3" localSheetId="14">#REF!</definedName>
    <definedName name="유럽3">#REF!</definedName>
    <definedName name="유럽7" localSheetId="15">#REF!</definedName>
    <definedName name="유럽7" localSheetId="12">#REF!</definedName>
    <definedName name="유럽7" localSheetId="14">#REF!</definedName>
    <definedName name="유럽7">#REF!</definedName>
    <definedName name="유럽수정" localSheetId="15">#REF!</definedName>
    <definedName name="유럽수정" localSheetId="12">#REF!</definedName>
    <definedName name="유럽수정" localSheetId="14">#REF!</definedName>
    <definedName name="유럽수정">#REF!</definedName>
    <definedName name="유럽수정1" localSheetId="15">#REF!</definedName>
    <definedName name="유럽수정1" localSheetId="12">#REF!</definedName>
    <definedName name="유럽수정1" localSheetId="14">#REF!</definedName>
    <definedName name="유럽수정1">#REF!</definedName>
    <definedName name="유럽판매가" localSheetId="15">#REF!</definedName>
    <definedName name="유럽판매가" localSheetId="12">#REF!</definedName>
    <definedName name="유럽판매가" localSheetId="14">#REF!</definedName>
    <definedName name="유럽판매가">#REF!</definedName>
    <definedName name="유럽판매가2" localSheetId="15">#REF!</definedName>
    <definedName name="유럽판매가2" localSheetId="12">#REF!</definedName>
    <definedName name="유럽판매가2" localSheetId="14">#REF!</definedName>
    <definedName name="유럽판매가2">#REF!</definedName>
    <definedName name="일본1" localSheetId="15">#REF!</definedName>
    <definedName name="일본1" localSheetId="12">#REF!</definedName>
    <definedName name="일본1" localSheetId="14">#REF!</definedName>
    <definedName name="일본1">#REF!</definedName>
    <definedName name="중국" localSheetId="15">{#N/A,#N/A,FALSE,"부대사업수입분석"}</definedName>
    <definedName name="중국" localSheetId="11">{#N/A,#N/A,FALSE,"부대사업수입분석"}</definedName>
    <definedName name="중국" localSheetId="12">{#N/A,#N/A,FALSE,"부대사업수입분석"}</definedName>
    <definedName name="중국" localSheetId="10">{#N/A,#N/A,FALSE,"부대사업수입분석"}</definedName>
    <definedName name="중국" localSheetId="9">{#N/A,#N/A,FALSE,"부대사업수입분석"}</definedName>
    <definedName name="중국" localSheetId="8">{#N/A,#N/A,FALSE,"부대사업수입분석"}</definedName>
    <definedName name="중국" localSheetId="13">{#N/A,#N/A,FALSE,"부대사업수입분석"}</definedName>
    <definedName name="중국" localSheetId="14">{#N/A,#N/A,FALSE,"부대사업수입분석"}</definedName>
    <definedName name="중국" localSheetId="16">{#N/A,#N/A,FALSE,"부대사업수입분석"}</definedName>
    <definedName name="중국" localSheetId="5">{#N/A,#N/A,FALSE,"부대사업수입분석"}</definedName>
    <definedName name="중국" localSheetId="7">{#N/A,#N/A,FALSE,"부대사업수입분석"}</definedName>
    <definedName name="중국">{#N/A,#N/A,FALSE,"부대사업수입분석"}</definedName>
    <definedName name="지표분석" localSheetId="15" hidden="1">{#N/A,#N/A,FALSE,"부대사업수입분석"}</definedName>
    <definedName name="지표분석" localSheetId="11" hidden="1">{#N/A,#N/A,FALSE,"부대사업수입분석"}</definedName>
    <definedName name="지표분석" localSheetId="12" hidden="1">{#N/A,#N/A,FALSE,"부대사업수입분석"}</definedName>
    <definedName name="지표분석" localSheetId="10" hidden="1">{#N/A,#N/A,FALSE,"부대사업수입분석"}</definedName>
    <definedName name="지표분석" localSheetId="9" hidden="1">{#N/A,#N/A,FALSE,"부대사업수입분석"}</definedName>
    <definedName name="지표분석" localSheetId="8" hidden="1">{#N/A,#N/A,FALSE,"부대사업수입분석"}</definedName>
    <definedName name="지표분석" localSheetId="13" hidden="1">{#N/A,#N/A,FALSE,"부대사업수입분석"}</definedName>
    <definedName name="지표분석" localSheetId="14" hidden="1">{#N/A,#N/A,FALSE,"부대사업수입분석"}</definedName>
    <definedName name="지표분석" localSheetId="16" hidden="1">{#N/A,#N/A,FALSE,"부대사업수입분석"}</definedName>
    <definedName name="지표분석" localSheetId="5" hidden="1">{#N/A,#N/A,FALSE,"부대사업수입분석"}</definedName>
    <definedName name="지표분석" localSheetId="7" hidden="1">{#N/A,#N/A,FALSE,"부대사업수입분석"}</definedName>
    <definedName name="지표분석" hidden="1">{#N/A,#N/A,FALSE,"부대사업수입분석"}</definedName>
    <definedName name="첨부_계수" localSheetId="15" hidden="1">{#N/A,#N/A,FALSE,"부대사업수입분석"}</definedName>
    <definedName name="첨부_계수" localSheetId="11" hidden="1">{#N/A,#N/A,FALSE,"부대사업수입분석"}</definedName>
    <definedName name="첨부_계수" localSheetId="12" hidden="1">{#N/A,#N/A,FALSE,"부대사업수입분석"}</definedName>
    <definedName name="첨부_계수" localSheetId="10" hidden="1">{#N/A,#N/A,FALSE,"부대사업수입분석"}</definedName>
    <definedName name="첨부_계수" localSheetId="9" hidden="1">{#N/A,#N/A,FALSE,"부대사업수입분석"}</definedName>
    <definedName name="첨부_계수" localSheetId="8" hidden="1">{#N/A,#N/A,FALSE,"부대사업수입분석"}</definedName>
    <definedName name="첨부_계수" localSheetId="13" hidden="1">{#N/A,#N/A,FALSE,"부대사업수입분석"}</definedName>
    <definedName name="첨부_계수" localSheetId="14" hidden="1">{#N/A,#N/A,FALSE,"부대사업수입분석"}</definedName>
    <definedName name="첨부_계수" localSheetId="16" hidden="1">{#N/A,#N/A,FALSE,"부대사업수입분석"}</definedName>
    <definedName name="첨부_계수" localSheetId="5" hidden="1">{#N/A,#N/A,FALSE,"부대사업수입분석"}</definedName>
    <definedName name="첨부_계수" localSheetId="7" hidden="1">{#N/A,#N/A,FALSE,"부대사업수입분석"}</definedName>
    <definedName name="첨부_계수" hidden="1">{#N/A,#N/A,FALSE,"부대사업수입분석"}</definedName>
    <definedName name="칷__?____?" localSheetId="15">#REF!</definedName>
    <definedName name="칷__?____?" localSheetId="11">#REF!</definedName>
    <definedName name="칷__?____?" localSheetId="12">#REF!</definedName>
    <definedName name="칷__?____?" localSheetId="10">#REF!</definedName>
    <definedName name="칷__?____?" localSheetId="9">#REF!</definedName>
    <definedName name="칷__?____?" localSheetId="8">#REF!</definedName>
    <definedName name="칷__?____?" localSheetId="13">#REF!</definedName>
    <definedName name="칷__?____?" localSheetId="14">#REF!</definedName>
    <definedName name="칷__?____?" localSheetId="16">#REF!</definedName>
    <definedName name="칷__?____?" localSheetId="5">#REF!</definedName>
    <definedName name="칷__?____?">#REF!</definedName>
    <definedName name="통화별.04" localSheetId="15" hidden="1">{#N/A,#N/A,FALSE,"부대사업수입분석"}</definedName>
    <definedName name="통화별.04" localSheetId="11" hidden="1">{#N/A,#N/A,FALSE,"부대사업수입분석"}</definedName>
    <definedName name="통화별.04" localSheetId="12" hidden="1">{#N/A,#N/A,FALSE,"부대사업수입분석"}</definedName>
    <definedName name="통화별.04" localSheetId="10" hidden="1">{#N/A,#N/A,FALSE,"부대사업수입분석"}</definedName>
    <definedName name="통화별.04" localSheetId="9" hidden="1">{#N/A,#N/A,FALSE,"부대사업수입분석"}</definedName>
    <definedName name="통화별.04" localSheetId="8" hidden="1">{#N/A,#N/A,FALSE,"부대사업수입분석"}</definedName>
    <definedName name="통화별.04" localSheetId="13" hidden="1">{#N/A,#N/A,FALSE,"부대사업수입분석"}</definedName>
    <definedName name="통화별.04" localSheetId="14" hidden="1">{#N/A,#N/A,FALSE,"부대사업수입분석"}</definedName>
    <definedName name="통화별.04" localSheetId="16" hidden="1">{#N/A,#N/A,FALSE,"부대사업수입분석"}</definedName>
    <definedName name="통화별.04" localSheetId="5" hidden="1">{#N/A,#N/A,FALSE,"부대사업수입분석"}</definedName>
    <definedName name="통화별.04" localSheetId="7" hidden="1">{#N/A,#N/A,FALSE,"부대사업수입분석"}</definedName>
    <definedName name="통화별.04" hidden="1">{#N/A,#N/A,FALSE,"부대사업수입분석"}</definedName>
    <definedName name="통화별04" localSheetId="15" hidden="1">{#N/A,#N/A,FALSE,"부대사업수입분석"}</definedName>
    <definedName name="통화별04" localSheetId="11" hidden="1">{#N/A,#N/A,FALSE,"부대사업수입분석"}</definedName>
    <definedName name="통화별04" localSheetId="12" hidden="1">{#N/A,#N/A,FALSE,"부대사업수입분석"}</definedName>
    <definedName name="통화별04" localSheetId="10" hidden="1">{#N/A,#N/A,FALSE,"부대사업수입분석"}</definedName>
    <definedName name="통화별04" localSheetId="9" hidden="1">{#N/A,#N/A,FALSE,"부대사업수입분석"}</definedName>
    <definedName name="통화별04" localSheetId="8" hidden="1">{#N/A,#N/A,FALSE,"부대사업수입분석"}</definedName>
    <definedName name="통화별04" localSheetId="13" hidden="1">{#N/A,#N/A,FALSE,"부대사업수입분석"}</definedName>
    <definedName name="통화별04" localSheetId="14" hidden="1">{#N/A,#N/A,FALSE,"부대사업수입분석"}</definedName>
    <definedName name="통화별04" localSheetId="16" hidden="1">{#N/A,#N/A,FALSE,"부대사업수입분석"}</definedName>
    <definedName name="통화별04" localSheetId="5" hidden="1">{#N/A,#N/A,FALSE,"부대사업수입분석"}</definedName>
    <definedName name="통화별04" localSheetId="7" hidden="1">{#N/A,#N/A,FALSE,"부대사업수입분석"}</definedName>
    <definedName name="통화별04" hidden="1">{#N/A,#N/A,FALSE,"부대사업수입분석"}</definedName>
    <definedName name="통화별자료" localSheetId="15" hidden="1">{#N/A,#N/A,FALSE,"부대사업수입분석"}</definedName>
    <definedName name="통화별자료" localSheetId="11" hidden="1">{#N/A,#N/A,FALSE,"부대사업수입분석"}</definedName>
    <definedName name="통화별자료" localSheetId="12" hidden="1">{#N/A,#N/A,FALSE,"부대사업수입분석"}</definedName>
    <definedName name="통화별자료" localSheetId="10" hidden="1">{#N/A,#N/A,FALSE,"부대사업수입분석"}</definedName>
    <definedName name="통화별자료" localSheetId="9" hidden="1">{#N/A,#N/A,FALSE,"부대사업수입분석"}</definedName>
    <definedName name="통화별자료" localSheetId="8" hidden="1">{#N/A,#N/A,FALSE,"부대사업수입분석"}</definedName>
    <definedName name="통화별자료" localSheetId="13" hidden="1">{#N/A,#N/A,FALSE,"부대사업수입분석"}</definedName>
    <definedName name="통화별자료" localSheetId="14" hidden="1">{#N/A,#N/A,FALSE,"부대사업수입분석"}</definedName>
    <definedName name="통화별자료" localSheetId="16" hidden="1">{#N/A,#N/A,FALSE,"부대사업수입분석"}</definedName>
    <definedName name="통화별자료" localSheetId="5" hidden="1">{#N/A,#N/A,FALSE,"부대사업수입분석"}</definedName>
    <definedName name="통화별자료" localSheetId="7" hidden="1">{#N/A,#N/A,FALSE,"부대사업수입분석"}</definedName>
    <definedName name="통화별자료" hidden="1">{#N/A,#N/A,FALSE,"부대사업수입분석"}</definedName>
    <definedName name="통화별자료04" localSheetId="15" hidden="1">{#N/A,#N/A,FALSE,"부대사업수입분석"}</definedName>
    <definedName name="통화별자료04" localSheetId="11" hidden="1">{#N/A,#N/A,FALSE,"부대사업수입분석"}</definedName>
    <definedName name="통화별자료04" localSheetId="12" hidden="1">{#N/A,#N/A,FALSE,"부대사업수입분석"}</definedName>
    <definedName name="통화별자료04" localSheetId="10" hidden="1">{#N/A,#N/A,FALSE,"부대사업수입분석"}</definedName>
    <definedName name="통화별자료04" localSheetId="9" hidden="1">{#N/A,#N/A,FALSE,"부대사업수입분석"}</definedName>
    <definedName name="통화별자료04" localSheetId="8" hidden="1">{#N/A,#N/A,FALSE,"부대사업수입분석"}</definedName>
    <definedName name="통화별자료04" localSheetId="13" hidden="1">{#N/A,#N/A,FALSE,"부대사업수입분석"}</definedName>
    <definedName name="통화별자료04" localSheetId="14" hidden="1">{#N/A,#N/A,FALSE,"부대사업수입분석"}</definedName>
    <definedName name="통화별자료04" localSheetId="16" hidden="1">{#N/A,#N/A,FALSE,"부대사업수입분석"}</definedName>
    <definedName name="통화별자료04" localSheetId="5" hidden="1">{#N/A,#N/A,FALSE,"부대사업수입분석"}</definedName>
    <definedName name="통화별자료04" localSheetId="7" hidden="1">{#N/A,#N/A,FALSE,"부대사업수입분석"}</definedName>
    <definedName name="통화별자료04" hidden="1">{#N/A,#N/A,FALSE,"부대사업수입분석"}</definedName>
    <definedName name="ㅎ노" localSheetId="15" hidden="1">{"'Sheet1'!$A$1:$C$75"}</definedName>
    <definedName name="ㅎ노" localSheetId="11" hidden="1">{"'Sheet1'!$A$1:$C$75"}</definedName>
    <definedName name="ㅎ노" localSheetId="12" hidden="1">{"'Sheet1'!$A$1:$C$75"}</definedName>
    <definedName name="ㅎ노" localSheetId="10" hidden="1">{"'Sheet1'!$A$1:$C$75"}</definedName>
    <definedName name="ㅎ노" localSheetId="9" hidden="1">{"'Sheet1'!$A$1:$C$75"}</definedName>
    <definedName name="ㅎ노" localSheetId="8" hidden="1">{"'Sheet1'!$A$1:$C$75"}</definedName>
    <definedName name="ㅎ노" localSheetId="13" hidden="1">{"'Sheet1'!$A$1:$C$75"}</definedName>
    <definedName name="ㅎ노" localSheetId="14" hidden="1">{"'Sheet1'!$A$1:$C$75"}</definedName>
    <definedName name="ㅎ노" localSheetId="16" hidden="1">{"'Sheet1'!$A$1:$C$75"}</definedName>
    <definedName name="ㅎ노" localSheetId="5" hidden="1">{"'Sheet1'!$A$1:$C$75"}</definedName>
    <definedName name="ㅎ노" localSheetId="7" hidden="1">{"'Sheet1'!$A$1:$C$75"}</definedName>
    <definedName name="ㅎ노" hidden="1">{"'Sheet1'!$A$1:$C$75"}</definedName>
    <definedName name="한중판매가수정" localSheetId="15">#REF!</definedName>
    <definedName name="한중판매가수정" localSheetId="12">#REF!</definedName>
    <definedName name="한중판매가수정" localSheetId="14">#REF!</definedName>
    <definedName name="한중판매가수정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1" i="24" l="1"/>
  <c r="D31" i="24"/>
  <c r="P30" i="24"/>
  <c r="L30" i="24"/>
  <c r="H30" i="24"/>
  <c r="D30" i="24"/>
  <c r="P29" i="24"/>
  <c r="L29" i="24"/>
  <c r="H29" i="24"/>
  <c r="D29" i="24"/>
  <c r="P28" i="24"/>
  <c r="L28" i="24"/>
  <c r="H28" i="24"/>
  <c r="D28" i="24"/>
  <c r="P27" i="24"/>
  <c r="L27" i="24"/>
  <c r="H27" i="24"/>
  <c r="D27" i="24"/>
  <c r="P26" i="24"/>
  <c r="L26" i="24"/>
  <c r="H26" i="24"/>
  <c r="D26" i="24"/>
  <c r="P25" i="24"/>
  <c r="L25" i="24"/>
  <c r="H25" i="24"/>
  <c r="D25" i="24"/>
  <c r="P24" i="24"/>
  <c r="L24" i="24"/>
  <c r="H24" i="24"/>
  <c r="D24" i="24"/>
  <c r="P23" i="24"/>
  <c r="L23" i="24"/>
  <c r="H23" i="24"/>
  <c r="D23" i="24"/>
  <c r="P22" i="24"/>
  <c r="L22" i="24"/>
  <c r="H22" i="24"/>
  <c r="D22" i="24"/>
  <c r="P21" i="24"/>
  <c r="L21" i="24"/>
  <c r="H21" i="24"/>
  <c r="D21" i="24"/>
  <c r="P20" i="24"/>
  <c r="L20" i="24"/>
  <c r="H20" i="24"/>
  <c r="D20" i="24"/>
  <c r="P19" i="24"/>
  <c r="L19" i="24"/>
  <c r="H19" i="24"/>
  <c r="D19" i="24"/>
  <c r="P18" i="24"/>
  <c r="L18" i="24"/>
  <c r="H18" i="24"/>
  <c r="D18" i="24"/>
  <c r="P17" i="24"/>
  <c r="L17" i="24"/>
  <c r="H17" i="24"/>
  <c r="D17" i="24"/>
  <c r="L16" i="24"/>
  <c r="D16" i="24"/>
  <c r="P15" i="24"/>
  <c r="L15" i="24"/>
  <c r="H15" i="24"/>
  <c r="P14" i="24"/>
  <c r="L14" i="24"/>
  <c r="H14" i="24"/>
  <c r="D14" i="24"/>
  <c r="P13" i="24"/>
  <c r="L13" i="24"/>
  <c r="H13" i="24"/>
  <c r="D13" i="24"/>
  <c r="P12" i="24"/>
  <c r="L12" i="24"/>
  <c r="H12" i="24"/>
  <c r="D12" i="24"/>
  <c r="P11" i="24"/>
  <c r="L11" i="24"/>
  <c r="H11" i="24"/>
  <c r="D11" i="24"/>
  <c r="P10" i="24"/>
  <c r="L10" i="24"/>
  <c r="H10" i="24"/>
  <c r="D10" i="24"/>
  <c r="P9" i="24"/>
  <c r="L9" i="24"/>
  <c r="H9" i="24"/>
  <c r="D9" i="24"/>
  <c r="P15" i="17"/>
  <c r="H15" i="17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17" i="20"/>
  <c r="P10" i="20"/>
  <c r="P11" i="20"/>
  <c r="P12" i="20"/>
  <c r="P13" i="20"/>
  <c r="P14" i="20"/>
  <c r="P15" i="20"/>
  <c r="P16" i="20"/>
  <c r="P9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17" i="20"/>
  <c r="L10" i="20"/>
  <c r="L11" i="20"/>
  <c r="L12" i="20"/>
  <c r="L13" i="20"/>
  <c r="L14" i="20"/>
  <c r="L15" i="20"/>
  <c r="L16" i="20"/>
  <c r="L9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5" i="20"/>
  <c r="H14" i="20"/>
  <c r="H13" i="20"/>
  <c r="H12" i="20"/>
  <c r="H11" i="20"/>
  <c r="H10" i="20"/>
  <c r="H9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4" i="20"/>
  <c r="D13" i="20"/>
  <c r="D12" i="20"/>
  <c r="D11" i="20"/>
  <c r="D10" i="20"/>
  <c r="D9" i="20"/>
  <c r="H30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17" i="22"/>
  <c r="H10" i="22"/>
  <c r="H11" i="22"/>
  <c r="H12" i="22"/>
  <c r="H13" i="22"/>
  <c r="H14" i="22"/>
  <c r="H15" i="22"/>
  <c r="H9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17" i="22"/>
  <c r="D10" i="22"/>
  <c r="D11" i="22"/>
  <c r="D12" i="22"/>
  <c r="D13" i="22"/>
  <c r="D14" i="22"/>
  <c r="D15" i="22"/>
  <c r="D9" i="22"/>
  <c r="E31" i="22"/>
  <c r="E16" i="22"/>
  <c r="D31" i="22"/>
  <c r="P30" i="22"/>
  <c r="L30" i="22"/>
  <c r="P29" i="22"/>
  <c r="L29" i="22"/>
  <c r="P28" i="22"/>
  <c r="L28" i="22"/>
  <c r="P27" i="22"/>
  <c r="L27" i="22"/>
  <c r="P26" i="22"/>
  <c r="L26" i="22"/>
  <c r="P25" i="22"/>
  <c r="L25" i="22"/>
  <c r="P24" i="22"/>
  <c r="L24" i="22"/>
  <c r="P23" i="22"/>
  <c r="L23" i="22"/>
  <c r="P22" i="22"/>
  <c r="L22" i="22"/>
  <c r="P21" i="22"/>
  <c r="L21" i="22"/>
  <c r="P20" i="22"/>
  <c r="L20" i="22"/>
  <c r="P19" i="22"/>
  <c r="L19" i="22"/>
  <c r="P18" i="22"/>
  <c r="L18" i="22"/>
  <c r="P17" i="22"/>
  <c r="L17" i="22"/>
  <c r="P15" i="22"/>
  <c r="L15" i="22"/>
  <c r="P14" i="22"/>
  <c r="L14" i="22"/>
  <c r="P13" i="22"/>
  <c r="L13" i="22"/>
  <c r="P12" i="22"/>
  <c r="L12" i="22"/>
  <c r="P11" i="22"/>
  <c r="L11" i="22"/>
  <c r="P10" i="22"/>
  <c r="L10" i="22"/>
  <c r="P9" i="22"/>
  <c r="L9" i="22"/>
  <c r="L31" i="21"/>
  <c r="D31" i="21"/>
  <c r="P30" i="21"/>
  <c r="L30" i="21"/>
  <c r="H30" i="21"/>
  <c r="D30" i="21"/>
  <c r="P29" i="21"/>
  <c r="L29" i="21"/>
  <c r="H29" i="21"/>
  <c r="D29" i="21"/>
  <c r="P28" i="21"/>
  <c r="L28" i="21"/>
  <c r="H28" i="21"/>
  <c r="D28" i="21"/>
  <c r="P27" i="21"/>
  <c r="L27" i="21"/>
  <c r="H27" i="21"/>
  <c r="D27" i="21"/>
  <c r="P26" i="21"/>
  <c r="L26" i="21"/>
  <c r="H26" i="21"/>
  <c r="D26" i="21"/>
  <c r="P25" i="21"/>
  <c r="L25" i="21"/>
  <c r="H25" i="21"/>
  <c r="D25" i="21"/>
  <c r="P24" i="21"/>
  <c r="L24" i="21"/>
  <c r="H24" i="21"/>
  <c r="D24" i="21"/>
  <c r="P23" i="21"/>
  <c r="L23" i="21"/>
  <c r="H23" i="21"/>
  <c r="D23" i="21"/>
  <c r="P22" i="21"/>
  <c r="L22" i="21"/>
  <c r="H22" i="21"/>
  <c r="D22" i="21"/>
  <c r="P21" i="21"/>
  <c r="L21" i="21"/>
  <c r="H21" i="21"/>
  <c r="D21" i="21"/>
  <c r="P20" i="21"/>
  <c r="L20" i="21"/>
  <c r="H20" i="21"/>
  <c r="D20" i="21"/>
  <c r="P19" i="21"/>
  <c r="L19" i="21"/>
  <c r="H19" i="21"/>
  <c r="D19" i="21"/>
  <c r="P18" i="21"/>
  <c r="L18" i="21"/>
  <c r="H18" i="21"/>
  <c r="D18" i="21"/>
  <c r="P17" i="21"/>
  <c r="L17" i="21"/>
  <c r="H17" i="21"/>
  <c r="D17" i="21"/>
  <c r="L16" i="21"/>
  <c r="D16" i="21"/>
  <c r="P15" i="21"/>
  <c r="L15" i="21"/>
  <c r="H15" i="21"/>
  <c r="P14" i="21"/>
  <c r="L14" i="21"/>
  <c r="H14" i="21"/>
  <c r="D14" i="21"/>
  <c r="P13" i="21"/>
  <c r="L13" i="21"/>
  <c r="H13" i="21"/>
  <c r="D13" i="21"/>
  <c r="P12" i="21"/>
  <c r="L12" i="21"/>
  <c r="H12" i="21"/>
  <c r="D12" i="21"/>
  <c r="P11" i="21"/>
  <c r="L11" i="21"/>
  <c r="H11" i="21"/>
  <c r="D11" i="21"/>
  <c r="P10" i="21"/>
  <c r="L10" i="21"/>
  <c r="H10" i="21"/>
  <c r="D10" i="21"/>
  <c r="P9" i="21"/>
  <c r="L9" i="21"/>
  <c r="H9" i="21"/>
  <c r="D9" i="21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17" i="19"/>
  <c r="H10" i="19"/>
  <c r="H11" i="19"/>
  <c r="H12" i="19"/>
  <c r="H13" i="19"/>
  <c r="H14" i="19"/>
  <c r="H15" i="19"/>
  <c r="H9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17" i="19"/>
  <c r="D10" i="19"/>
  <c r="D11" i="19"/>
  <c r="D12" i="19"/>
  <c r="D13" i="19"/>
  <c r="D14" i="19"/>
  <c r="D15" i="19"/>
  <c r="D16" i="19"/>
  <c r="D9" i="19"/>
  <c r="P10" i="19"/>
  <c r="P11" i="19"/>
  <c r="P12" i="19"/>
  <c r="P13" i="19"/>
  <c r="P14" i="19"/>
  <c r="P15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9" i="19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5" i="12"/>
  <c r="L14" i="12"/>
  <c r="L13" i="12"/>
  <c r="L12" i="12"/>
  <c r="L11" i="12"/>
  <c r="L10" i="12"/>
  <c r="L9" i="12"/>
  <c r="P15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17" i="12"/>
  <c r="P10" i="12"/>
  <c r="P11" i="12"/>
  <c r="P12" i="12"/>
  <c r="P13" i="12"/>
  <c r="P14" i="12"/>
  <c r="P9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5" i="12"/>
  <c r="D14" i="12"/>
  <c r="D13" i="12"/>
  <c r="D12" i="12"/>
  <c r="D11" i="12"/>
  <c r="D10" i="12"/>
  <c r="D9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17" i="12"/>
  <c r="H10" i="12"/>
  <c r="H11" i="12"/>
  <c r="H12" i="12"/>
  <c r="H13" i="12"/>
  <c r="H14" i="12"/>
  <c r="H15" i="12"/>
  <c r="H9" i="12"/>
  <c r="P15" i="14"/>
  <c r="L15" i="14"/>
  <c r="H15" i="14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R9" i="15"/>
  <c r="R8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31" i="17" l="1"/>
  <c r="D16" i="17"/>
  <c r="H9" i="17"/>
  <c r="H10" i="17"/>
  <c r="H11" i="17"/>
  <c r="H12" i="17"/>
  <c r="H13" i="17"/>
  <c r="H14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L9" i="14"/>
  <c r="L10" i="14"/>
  <c r="L11" i="14"/>
  <c r="L12" i="14"/>
  <c r="L13" i="14"/>
  <c r="L14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P9" i="14"/>
  <c r="P10" i="14"/>
  <c r="P11" i="14"/>
  <c r="P12" i="14"/>
  <c r="P13" i="14"/>
  <c r="P14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D31" i="12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4" i="13"/>
  <c r="P13" i="13"/>
  <c r="P12" i="13"/>
  <c r="P11" i="13"/>
  <c r="P10" i="13"/>
  <c r="P9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4" i="13"/>
  <c r="L13" i="13"/>
  <c r="L12" i="13"/>
  <c r="L11" i="13"/>
  <c r="L10" i="13"/>
  <c r="L9" i="13"/>
  <c r="D30" i="13"/>
  <c r="H29" i="13"/>
  <c r="D29" i="13"/>
  <c r="H28" i="13"/>
  <c r="D28" i="13"/>
  <c r="H27" i="13"/>
  <c r="D27" i="13"/>
  <c r="H26" i="13"/>
  <c r="D26" i="13"/>
  <c r="H25" i="13"/>
  <c r="D25" i="13"/>
  <c r="H24" i="13"/>
  <c r="D24" i="13"/>
  <c r="H23" i="13"/>
  <c r="D23" i="13"/>
  <c r="H22" i="13"/>
  <c r="D22" i="13"/>
  <c r="H21" i="13"/>
  <c r="D21" i="13"/>
  <c r="H20" i="13"/>
  <c r="D20" i="13"/>
  <c r="H19" i="13"/>
  <c r="D19" i="13"/>
  <c r="H18" i="13"/>
  <c r="D18" i="13"/>
  <c r="H17" i="13"/>
  <c r="D17" i="13"/>
  <c r="H16" i="13"/>
  <c r="D16" i="13"/>
  <c r="D15" i="13"/>
  <c r="H14" i="13"/>
  <c r="D14" i="13"/>
  <c r="H13" i="13"/>
  <c r="D13" i="13"/>
  <c r="H12" i="13"/>
  <c r="D12" i="13"/>
  <c r="H11" i="13"/>
  <c r="D11" i="13"/>
  <c r="H10" i="13"/>
  <c r="D10" i="13"/>
  <c r="H9" i="13"/>
  <c r="D9" i="13"/>
  <c r="L31" i="17"/>
  <c r="P30" i="17"/>
  <c r="P29" i="17"/>
  <c r="P28" i="17"/>
  <c r="P27" i="17"/>
  <c r="P26" i="17"/>
  <c r="P25" i="17"/>
  <c r="P24" i="17"/>
  <c r="P23" i="17"/>
  <c r="P22" i="17"/>
  <c r="P21" i="17"/>
  <c r="P20" i="17"/>
  <c r="P19" i="17"/>
  <c r="P18" i="17"/>
  <c r="P17" i="17"/>
  <c r="L16" i="17"/>
  <c r="P14" i="17"/>
  <c r="P13" i="17"/>
  <c r="P12" i="17"/>
  <c r="P11" i="17"/>
  <c r="P10" i="17"/>
  <c r="P9" i="17"/>
  <c r="L31" i="14"/>
  <c r="D31" i="14"/>
  <c r="H30" i="14"/>
  <c r="D30" i="14"/>
  <c r="H29" i="14"/>
  <c r="D29" i="14"/>
  <c r="H28" i="14"/>
  <c r="D28" i="14"/>
  <c r="H27" i="14"/>
  <c r="D27" i="14"/>
  <c r="H26" i="14"/>
  <c r="D26" i="14"/>
  <c r="H25" i="14"/>
  <c r="D25" i="14"/>
  <c r="H24" i="14"/>
  <c r="D24" i="14"/>
  <c r="H23" i="14"/>
  <c r="D23" i="14"/>
  <c r="H22" i="14"/>
  <c r="D22" i="14"/>
  <c r="H21" i="14"/>
  <c r="D21" i="14"/>
  <c r="H20" i="14"/>
  <c r="D20" i="14"/>
  <c r="H19" i="14"/>
  <c r="D19" i="14"/>
  <c r="H18" i="14"/>
  <c r="D18" i="14"/>
  <c r="H17" i="14"/>
  <c r="D17" i="14"/>
  <c r="L16" i="14"/>
  <c r="D16" i="14"/>
  <c r="H14" i="14"/>
  <c r="D14" i="14"/>
  <c r="H13" i="14"/>
  <c r="D13" i="14"/>
  <c r="H12" i="14"/>
  <c r="D12" i="14"/>
  <c r="H11" i="14"/>
  <c r="D11" i="14"/>
  <c r="H10" i="14"/>
  <c r="D10" i="14"/>
  <c r="H9" i="14"/>
  <c r="D9" i="14"/>
  <c r="E31" i="12"/>
</calcChain>
</file>

<file path=xl/sharedStrings.xml><?xml version="1.0" encoding="utf-8"?>
<sst xmlns="http://schemas.openxmlformats.org/spreadsheetml/2006/main" count="1966" uniqueCount="560">
  <si>
    <t>GDS 예약 및 발권 안내</t>
    <phoneticPr fontId="2" type="noConversion"/>
  </si>
  <si>
    <t>1. Booking Class</t>
    <phoneticPr fontId="2" type="noConversion"/>
  </si>
  <si>
    <t>구분</t>
    <phoneticPr fontId="2" type="noConversion"/>
  </si>
  <si>
    <t>Fare Class</t>
    <phoneticPr fontId="2" type="noConversion"/>
  </si>
  <si>
    <t>2. 상세 내용</t>
    <phoneticPr fontId="2" type="noConversion"/>
  </si>
  <si>
    <t>내용</t>
    <phoneticPr fontId="2" type="noConversion"/>
  </si>
  <si>
    <t>Stock Number</t>
    <phoneticPr fontId="2" type="noConversion"/>
  </si>
  <si>
    <t>FARE</t>
    <phoneticPr fontId="2" type="noConversion"/>
  </si>
  <si>
    <t>COMM</t>
    <phoneticPr fontId="2" type="noConversion"/>
  </si>
  <si>
    <t>한국 내 YP 판매 대리점</t>
    <phoneticPr fontId="2" type="noConversion"/>
  </si>
  <si>
    <t>1) 공시운임과 판매가가 동일하므로 NO DISC로 발권</t>
    <phoneticPr fontId="2" type="noConversion"/>
  </si>
  <si>
    <t>2) 판매가 조회 Entry</t>
    <phoneticPr fontId="2" type="noConversion"/>
  </si>
  <si>
    <t>PE</t>
    <phoneticPr fontId="2" type="noConversion"/>
  </si>
  <si>
    <t>EY</t>
    <phoneticPr fontId="2" type="noConversion"/>
  </si>
  <si>
    <t>~2022.10.29(S22)</t>
    <phoneticPr fontId="2" type="noConversion"/>
  </si>
  <si>
    <t>예약발권시 필수사항</t>
    <phoneticPr fontId="2" type="noConversion"/>
  </si>
  <si>
    <t>Premium</t>
    <phoneticPr fontId="3" type="noConversion"/>
  </si>
  <si>
    <t>Economy</t>
    <phoneticPr fontId="3" type="noConversion"/>
  </si>
  <si>
    <t>에어프레미아(YP)</t>
    <phoneticPr fontId="2" type="noConversion"/>
  </si>
  <si>
    <t>적용 기간</t>
    <phoneticPr fontId="2" type="noConversion"/>
  </si>
  <si>
    <t>판매 지역</t>
    <phoneticPr fontId="2" type="noConversion"/>
  </si>
  <si>
    <t>기본사항</t>
    <phoneticPr fontId="2" type="noConversion"/>
  </si>
  <si>
    <t>1) OPEN, 대기, QK 예약/발권 불가</t>
    <phoneticPr fontId="2" type="noConversion"/>
  </si>
  <si>
    <t>3) 부가서비스는 YP 예약센터(1800-2626) 및 홈페이지를 통해서 예약 가능</t>
    <phoneticPr fontId="2" type="noConversion"/>
  </si>
  <si>
    <t xml:space="preserve">     ☞ 항공 운임 : ADT의 75% 징수 (단, T/G 제외)</t>
    <phoneticPr fontId="2" type="noConversion"/>
  </si>
  <si>
    <t>변경 사항</t>
  </si>
  <si>
    <t>일자</t>
  </si>
  <si>
    <t>카테고리</t>
  </si>
  <si>
    <t>내용</t>
  </si>
  <si>
    <t>판매규정</t>
  </si>
  <si>
    <t>'스펠 변경(NMC)' 내 오타 관련 추가 서술</t>
  </si>
  <si>
    <t>RULE</t>
  </si>
  <si>
    <t>T/G CLS CNXL FEE 문구 변경</t>
  </si>
  <si>
    <t>GRP 및 기타항공권</t>
  </si>
  <si>
    <t>'NF' 규정에서 수수료 내용 추가</t>
  </si>
  <si>
    <t>UPDATE</t>
    <phoneticPr fontId="2" type="noConversion"/>
  </si>
  <si>
    <t>22년 하계 운영지침 및 운임 Update</t>
    <phoneticPr fontId="2" type="noConversion"/>
  </si>
  <si>
    <t xml:space="preserve">     ☞ 만18세 이상의 ADT와 동반 필수</t>
    <phoneticPr fontId="2" type="noConversion"/>
  </si>
  <si>
    <t xml:space="preserve">     ☞ INFT 항공 운임 : ADT의 10% / FBA 10kg 제공 </t>
    <phoneticPr fontId="2" type="noConversion"/>
  </si>
  <si>
    <t xml:space="preserve">     ☞ PE/EY 동일하게 접이식 유모차, 카시트 또는 요람 중 1개 무상 가능</t>
    <phoneticPr fontId="2" type="noConversion"/>
  </si>
  <si>
    <t xml:space="preserve">     ☞ 한 FLT당 SSR INS, INFT 도합 최대 20명까지 가능</t>
    <phoneticPr fontId="2" type="noConversion"/>
  </si>
  <si>
    <t>INFT/CHD 예약</t>
    <phoneticPr fontId="2" type="noConversion"/>
  </si>
  <si>
    <t>TL
(UTC 기준)</t>
    <phoneticPr fontId="2" type="noConversion"/>
  </si>
  <si>
    <t>예약후 72시간 이내 발권</t>
    <phoneticPr fontId="2" type="noConversion"/>
  </si>
  <si>
    <t>예약후 즉시 발권</t>
    <phoneticPr fontId="2" type="noConversion"/>
  </si>
  <si>
    <t>2) 승객 연락처,E-mail 입력 必</t>
    <phoneticPr fontId="2" type="noConversion"/>
  </si>
  <si>
    <t>○ 1A : FQDSELSIN/AYP 또는 PNR을 Display한 상태에서는 FXP</t>
  </si>
  <si>
    <t>○ 1B : FQSELSIN-YP 또는 PNR을 Display한 상태에서는 WPA</t>
  </si>
  <si>
    <t>출발 72시간 이상</t>
    <phoneticPr fontId="2" type="noConversion"/>
  </si>
  <si>
    <t>출발 72시간 이내</t>
    <phoneticPr fontId="2" type="noConversion"/>
  </si>
  <si>
    <t>※ 최종 PNR상 적용된 TL 확인</t>
    <phoneticPr fontId="2" type="noConversion"/>
  </si>
  <si>
    <t>1) 동일 날짜/편명 내 EY에서 PE로 차액 결제하여 변경 시, 변경수수료 면제 신청 필요</t>
    <phoneticPr fontId="2" type="noConversion"/>
  </si>
  <si>
    <t>4) 변경 시 기존 Seg CNXL 및 변경 Seg ADD 동시 진행</t>
    <phoneticPr fontId="2" type="noConversion"/>
  </si>
  <si>
    <t>2) 날짜 변경 가능(단, 유효기간 이내의 날짜로만 변경 가능)</t>
    <phoneticPr fontId="2" type="noConversion"/>
  </si>
  <si>
    <t>3) 구간 변경 불가 (구간 변경이 필요한 경우 취소 수수료 적용하여 환불 후 신규 구매)</t>
    <phoneticPr fontId="2" type="noConversion"/>
  </si>
  <si>
    <t>5) 동일 Class나 상위 Class로의 재발행만 가능</t>
    <phoneticPr fontId="2" type="noConversion"/>
  </si>
  <si>
    <t>항공권 유효기간</t>
    <phoneticPr fontId="2" type="noConversion"/>
  </si>
  <si>
    <t>1) GDS 발권분은 해당 E-Ticket에 적용된 유효기간을 우선</t>
    <phoneticPr fontId="2" type="noConversion"/>
  </si>
  <si>
    <t>2) 특정 태리프에 별도의 규정이 적용될 시 이를 우선함</t>
    <phoneticPr fontId="2" type="noConversion"/>
  </si>
  <si>
    <t>3) 항공권 환불 신청 가능 기한은 사용 여부와 관계 없이 최초 예약생성일로부터 2년</t>
    <phoneticPr fontId="2" type="noConversion"/>
  </si>
  <si>
    <t>4) GDS 발권분의 경우 Point Upgrade 불가(TKT ASSO 문제로 인함)</t>
    <phoneticPr fontId="2" type="noConversion"/>
  </si>
  <si>
    <t>(단, 단체 운임의 경우에는 지불 운임의 100% 징수)</t>
  </si>
  <si>
    <t>1) 환불 및 VOID 규정</t>
    <phoneticPr fontId="2" type="noConversion"/>
  </si>
  <si>
    <t xml:space="preserve"> ☞ 단, 각 서비스별로 구매/신청 가능한 시간에 따라 재구매/재신청이 불가할 수 있음 (ex. 반려동물, 기내식, 휠체어 등)</t>
    <phoneticPr fontId="2" type="noConversion"/>
  </si>
  <si>
    <t xml:space="preserve"> ☞ 성인비동반소아/청소년, 반려동물동반/생동물운송, 대형악기동반, 아기바구니, 휠체어, 직원동반서비스 신청 승객</t>
    <phoneticPr fontId="2" type="noConversion"/>
  </si>
  <si>
    <t xml:space="preserve"> ☞ 환불 및 VOID 후 사용하지않는 PNR은 반드시 SEG 정리 필요</t>
    <phoneticPr fontId="2" type="noConversion"/>
  </si>
  <si>
    <t>6) 변경 수수료는 재발행 시 TAX Code 'MF'로 징수</t>
    <phoneticPr fontId="2" type="noConversion"/>
  </si>
  <si>
    <t>7) 하위 Class로의 변경을 원할 경우 환불 후 신규구매 (취소 수수료 적용)</t>
    <phoneticPr fontId="2" type="noConversion"/>
  </si>
  <si>
    <t>10) 단, 출발 60분 전부터 변경 불가</t>
    <phoneticPr fontId="2" type="noConversion"/>
  </si>
  <si>
    <t>2) 부분 환불 규정</t>
    <phoneticPr fontId="2" type="noConversion"/>
  </si>
  <si>
    <t>변경, 취소 수수료
적용 사항</t>
    <phoneticPr fontId="2" type="noConversion"/>
  </si>
  <si>
    <t>1) 변경/취소 시점 및 노선별 변경/취소 수수료는 항공권 환불 규정 내 Table 참고</t>
    <phoneticPr fontId="2" type="noConversion"/>
  </si>
  <si>
    <t>2) 성인과 소아 동일한 Penalty가 부과되며, Infant는 Penalty 미 적용</t>
    <phoneticPr fontId="2" type="noConversion"/>
  </si>
  <si>
    <t>3) 수수료는 구간 당 적용되므로, 왕복 여정 변경/취소 시 각 구간의 변경/취소 수수료를 합산하여 징수</t>
    <phoneticPr fontId="2" type="noConversion"/>
  </si>
  <si>
    <t>4) 수수료는 SEG 정리 시점을 기준으로 부과 (단, 환불만 선 처리한 경우 SEG 정리 시점의 수수료 및 ADM부과)</t>
    <phoneticPr fontId="2" type="noConversion"/>
  </si>
  <si>
    <t>5) 단, 출발 60분 전부터 변경/취소 시 No-Show Penalty를 별도로 추가 적용함.</t>
    <phoneticPr fontId="2" type="noConversion"/>
  </si>
  <si>
    <t>6) 수수료의 합이 운임보다 큰 경우, 운임의 100%를 수수료로 징수함</t>
    <phoneticPr fontId="2" type="noConversion"/>
  </si>
  <si>
    <t xml:space="preserve"> ☞ 발권 후 당일 내 취소 시 VOID 가능</t>
    <phoneticPr fontId="2" type="noConversion"/>
  </si>
  <si>
    <t xml:space="preserve"> ☞ 환불 PNR 및 VOID PNR 재사용 금지, 반드시 NEW PNR로 생성</t>
    <phoneticPr fontId="2" type="noConversion"/>
  </si>
  <si>
    <t>변경 규정</t>
    <phoneticPr fontId="2" type="noConversion"/>
  </si>
  <si>
    <t>환불 및 VOID 규정</t>
    <phoneticPr fontId="2" type="noConversion"/>
  </si>
  <si>
    <t>스펠변경(NMC)</t>
    <phoneticPr fontId="2" type="noConversion"/>
  </si>
  <si>
    <t xml:space="preserve">    ☞ ex. Marlaux → Marlo, Aurora → orola 는 3 letter 변경</t>
  </si>
  <si>
    <t xml:space="preserve">    ☞ 성/이름 반대로 기입한 경우, 동일 글자인 경우에 한해 가능</t>
  </si>
  <si>
    <t xml:space="preserve">    ☞ Last/First/Middle Name 추가 및 신분, 법적 이름 변경 (결혼,시민권 취득,개명, 이중국적, Document와 일치한 경우 등)</t>
  </si>
  <si>
    <t>1) 전체 미사용 항공권이며, 동일인으로 여겨지는 경우(발음상 유사, 오타-옆/위아래 한칸까지- 등)에 한하여 스펠 변경 가능</t>
    <phoneticPr fontId="2" type="noConversion"/>
  </si>
  <si>
    <t>2) NMC FEE : 최초 예약 기준 4 Characters 이상 변경할 시 승객 당 20,000 KRW / 20 USD</t>
    <phoneticPr fontId="2" type="noConversion"/>
  </si>
  <si>
    <t>3) 동일 발음인 경우에 한해 최초 예약 기준 3 Characters 이내 변경할 시 면제 가능</t>
    <phoneticPr fontId="2" type="noConversion"/>
  </si>
  <si>
    <t>4) 동일 발음이 아니어도 NMC 및 FEE 면제 가능한 사항</t>
    <phoneticPr fontId="2" type="noConversion"/>
  </si>
  <si>
    <t>5) 그 외의 경우, 환불(CNXL Penalty 부과) 및 신규 예약(처리일 기준 운임) 진행</t>
    <phoneticPr fontId="2" type="noConversion"/>
  </si>
  <si>
    <t>2) INDV에 대하여 SOTO 발권 가능(별도 SOTO Table 참조)</t>
    <phoneticPr fontId="2" type="noConversion"/>
  </si>
  <si>
    <t>1) 한국발</t>
    <phoneticPr fontId="2" type="noConversion"/>
  </si>
  <si>
    <t>동남아</t>
    <phoneticPr fontId="2" type="noConversion"/>
  </si>
  <si>
    <t>동북아</t>
    <phoneticPr fontId="2" type="noConversion"/>
  </si>
  <si>
    <t>미주/유럽</t>
    <phoneticPr fontId="2" type="noConversion"/>
  </si>
  <si>
    <r>
      <t>Y/B/M/H/E/L/Q/N/S/A/F/K/V/O/</t>
    </r>
    <r>
      <rPr>
        <b/>
        <sz val="10"/>
        <color theme="1"/>
        <rFont val="맑은 고딕"/>
        <family val="3"/>
        <charset val="129"/>
        <scheme val="major"/>
      </rPr>
      <t>G(GRP)</t>
    </r>
    <phoneticPr fontId="2" type="noConversion"/>
  </si>
  <si>
    <t>N/A</t>
    <phoneticPr fontId="2" type="noConversion"/>
  </si>
  <si>
    <t>NO-RFND</t>
  </si>
  <si>
    <t>NO-RFND</t>
    <phoneticPr fontId="2" type="noConversion"/>
  </si>
  <si>
    <t>(Currency : USD)</t>
    <phoneticPr fontId="2" type="noConversion"/>
  </si>
  <si>
    <t>JPN, CHN, HKG, TWN, MNG, VVO</t>
    <phoneticPr fontId="3" type="noConversion"/>
  </si>
  <si>
    <t>*구분</t>
    <phoneticPr fontId="2" type="noConversion"/>
  </si>
  <si>
    <t>Class</t>
    <phoneticPr fontId="2" type="noConversion"/>
  </si>
  <si>
    <t>지역</t>
    <phoneticPr fontId="2" type="noConversion"/>
  </si>
  <si>
    <t>T CLS
(Soft Block)</t>
    <phoneticPr fontId="2" type="noConversion"/>
  </si>
  <si>
    <t>G CLS
(Soft Block)</t>
    <phoneticPr fontId="2" type="noConversion"/>
  </si>
  <si>
    <r>
      <rPr>
        <b/>
        <sz val="8"/>
        <color rgb="FFFF0000"/>
        <rFont val="맑은 고딕"/>
        <family val="3"/>
        <charset val="129"/>
        <scheme val="minor"/>
      </rPr>
      <t>VNM, SGP</t>
    </r>
    <r>
      <rPr>
        <sz val="8"/>
        <color theme="1"/>
        <rFont val="맑은 고딕"/>
        <family val="3"/>
        <charset val="129"/>
        <scheme val="minor"/>
      </rPr>
      <t>, GUM, SPN</t>
    </r>
    <phoneticPr fontId="3" type="noConversion"/>
  </si>
  <si>
    <t>Y/B/M/H/E/L/
Q/N/S/A/F/K/
V/O</t>
    <phoneticPr fontId="2" type="noConversion"/>
  </si>
  <si>
    <t>아기바구니
(BSCT)</t>
  </si>
  <si>
    <t xml:space="preserve"> ○ 아기바구니(BSCT)는 한 FLT당 최대 6개까지 제공 가능하며, Bulkhead Seat 판매 필수 (이후 고객이 좌석 변경 불가)</t>
  </si>
  <si>
    <t xml:space="preserve">    ☞ 신장 74cm이하, 11.4kg이하인 유아에 한함</t>
  </si>
  <si>
    <t xml:space="preserve"> ○ 예약센터와 공항에서 신청 가능하나, 각 FLT의 출발 시간 기준 48시간 전 신청 승객 우선함</t>
  </si>
  <si>
    <t xml:space="preserve"> ○ BSCT 신청 고객의 여정변경은 예약센터에서만 가능</t>
  </si>
  <si>
    <t>비동반 소아 (UMNR)</t>
  </si>
  <si>
    <t xml:space="preserve"> ○ 각 FLT의 출발 시간 기준 48시간 전까지 예약센터로 신청 및 결제 가능 (RSF Fee 자동 WVR)</t>
  </si>
  <si>
    <t xml:space="preserve">     ☞ 48시간 이내 취소 시 SVC FEE 환불 불가 (Fee code : SPF)</t>
  </si>
  <si>
    <t xml:space="preserve"> ○ 공항 수속 카운터에 STD-2h S/U 필요</t>
  </si>
  <si>
    <t xml:space="preserve"> ○ 만 5세 이상 ~ 만 12세 미만 : 성인 FLEX 운임 + SVC 구간당 100,000KRW / 100USD 징수</t>
  </si>
  <si>
    <t xml:space="preserve">     ☞ 동반자가 만 18세 미만인 경우에도 신청 필요</t>
  </si>
  <si>
    <t xml:space="preserve"> ○ UMNR/YPTA 고객의 여정변경은 예약센터에서만 가능</t>
  </si>
  <si>
    <t xml:space="preserve"> ○ 만 12세 이상 ~ 만 16세 이하 비동반 청소년 (고객 희망시 가능)</t>
  </si>
  <si>
    <t xml:space="preserve"> ○ 운임 및 신청 절차, 서비스 제공 내용은 UM서비스와 동일 </t>
  </si>
  <si>
    <t>임산부 (PREG)</t>
  </si>
  <si>
    <t xml:space="preserve"> ○ SSR PREG 추가 필요 (예약센터로 요청 필요)</t>
  </si>
  <si>
    <t xml:space="preserve"> ○ 임신 32주(8개월) 미만의 경우, 의사로부터 항공여행 금지 권고를 받지 않는 한 정상 승객과 동일하게 처리</t>
  </si>
  <si>
    <t xml:space="preserve"> ○ 임신 32주부터~36주까지의 경우: 각 탑승일로부터 7일 이내에 전문의가 작성한 국문/영문 의사소견서를 제출</t>
  </si>
  <si>
    <t xml:space="preserve">    ☞ 항공 여행의 적합 여부, 분만 예정일, 분만 징후 및 임신 관련 합병증 유무가 명기되어야 함</t>
  </si>
  <si>
    <t xml:space="preserve"> ○ 임신 37주 이상(다태 임신 시 33주 이상): 임산부와 태아의 건강을 위해 여행 불가</t>
  </si>
  <si>
    <t xml:space="preserve"> ○ 임산부를 포함한 2명 이내의 승객일 경우, 우선 탑승 및 수하물 우선수취 혜택 제공</t>
  </si>
  <si>
    <t>시각장애인 (BLND)</t>
  </si>
  <si>
    <t xml:space="preserve"> ○ SSR BLND 추가 필요 (예약센터로 요청 필요)</t>
  </si>
  <si>
    <t xml:space="preserve"> ○ 성인 보호자에 의하여 동반되는 시각장애인은 일반 승객으로 간주</t>
  </si>
  <si>
    <t xml:space="preserve"> ○ 시각장애인 안내견(SVAN)은 별도의 요금 징수 없이 무료로 운송이 가능</t>
  </si>
  <si>
    <t xml:space="preserve">    ☞ 공인된 기관의 인증서(ID)를 소지</t>
  </si>
  <si>
    <t xml:space="preserve">    ☞ 국가별 별도 출입국 규정이 있는 경우 해당 국가의 규정 준수</t>
  </si>
  <si>
    <t xml:space="preserve"> ○ 별도의 의사 소견서가 불요하며 일반 승객과 동일하게 간주</t>
  </si>
  <si>
    <t>휠체어 고객 (WCHR)</t>
  </si>
  <si>
    <t xml:space="preserve"> ○ 예약센터와 공항 어디서든 신청 가능</t>
  </si>
  <si>
    <t xml:space="preserve"> ○ 사전 예약 필수는 아니나, 48시간 전 신청 승객에게 우선 제공. 이 후 신청 시, 당일 공항 사정에 따라 가능 여부 결정.</t>
  </si>
  <si>
    <t xml:space="preserve"> ○ 휠체어 고객의 여정변경은 예약센터에서만 가능</t>
  </si>
  <si>
    <t xml:space="preserve"> ○ RPA 서비스 중 개인적 용무나 터미널을 벗어난 지역의 이동 도움은 제공하지 않음</t>
  </si>
  <si>
    <t xml:space="preserve"> ○ 전동 WHCR 소지 승객의 경우, 배터리 일체형/분리형 모두 운송 가능하나, 리튬 배터리는 용량 확인 필요</t>
  </si>
  <si>
    <t>비동반 청소년 서비스
(YPTA)</t>
    <phoneticPr fontId="2" type="noConversion"/>
  </si>
  <si>
    <t>청각장애인 (DEAF)</t>
    <phoneticPr fontId="2" type="noConversion"/>
  </si>
  <si>
    <t>승객소유 
보조흡입장치 (POC)</t>
    <phoneticPr fontId="2" type="noConversion"/>
  </si>
  <si>
    <t xml:space="preserve"> ○ 항공권 예약 시 ‘특수고객 운송신청서’와 ‘의사소견서’ 제출 필요</t>
    <phoneticPr fontId="2" type="noConversion"/>
  </si>
  <si>
    <t xml:space="preserve"> 부가 서비스</t>
    <phoneticPr fontId="3" type="noConversion"/>
  </si>
  <si>
    <t>PSS</t>
    <phoneticPr fontId="2" type="noConversion"/>
  </si>
  <si>
    <t>GDS (meta, ota)</t>
    <phoneticPr fontId="2" type="noConversion"/>
  </si>
  <si>
    <t>홈페이지</t>
    <phoneticPr fontId="2" type="noConversion"/>
  </si>
  <si>
    <t>예약센터</t>
    <phoneticPr fontId="2" type="noConversion"/>
  </si>
  <si>
    <t>API여행사</t>
    <phoneticPr fontId="2" type="noConversion"/>
  </si>
  <si>
    <t>B2T 여행사</t>
    <phoneticPr fontId="2" type="noConversion"/>
  </si>
  <si>
    <t>해외GSA-BLK</t>
    <phoneticPr fontId="2" type="noConversion"/>
  </si>
  <si>
    <t>사전수하물</t>
    <phoneticPr fontId="2" type="noConversion"/>
  </si>
  <si>
    <t xml:space="preserve"> ○ 당사 홈페이지에서 구매 가능</t>
    <phoneticPr fontId="2" type="noConversion"/>
  </si>
  <si>
    <t>사전좌석지정</t>
    <phoneticPr fontId="2" type="noConversion"/>
  </si>
  <si>
    <t>Sports Equipment
(SPEQ)</t>
    <phoneticPr fontId="2" type="noConversion"/>
  </si>
  <si>
    <t>대형악기 (CBBG)</t>
    <phoneticPr fontId="2" type="noConversion"/>
  </si>
  <si>
    <t xml:space="preserve"> ○ 각 FLT의 출발 시간 기준 48시간 전까지 예약센터로만 신청 및 결제 가능</t>
    <phoneticPr fontId="2" type="noConversion"/>
  </si>
  <si>
    <t>반려동물 동반서비스
(PPTC/PETC)</t>
  </si>
  <si>
    <t>생동물의 화물칸 운송
(AVIH)</t>
    <phoneticPr fontId="2" type="noConversion"/>
  </si>
  <si>
    <t>배터리</t>
    <phoneticPr fontId="2" type="noConversion"/>
  </si>
  <si>
    <t>미주/유럽</t>
  </si>
  <si>
    <t>PC추가
23kg (BG23)</t>
    <phoneticPr fontId="2" type="noConversion"/>
  </si>
  <si>
    <t>60,000 KRW
60 USD</t>
    <phoneticPr fontId="2" type="noConversion"/>
  </si>
  <si>
    <t>80,000
80 USD</t>
    <phoneticPr fontId="2" type="noConversion"/>
  </si>
  <si>
    <t>160,000
160 USD</t>
    <phoneticPr fontId="2" type="noConversion"/>
  </si>
  <si>
    <t>WT추가
(24~32kg)</t>
    <phoneticPr fontId="2" type="noConversion"/>
  </si>
  <si>
    <t>24~28KG (BG05)</t>
    <phoneticPr fontId="2" type="noConversion"/>
  </si>
  <si>
    <t>29~32KG (BG09)</t>
    <phoneticPr fontId="2" type="noConversion"/>
  </si>
  <si>
    <t>25,000 KRW
25 USD</t>
    <phoneticPr fontId="2" type="noConversion"/>
  </si>
  <si>
    <t>50,000 KRW
50 USD</t>
    <phoneticPr fontId="2" type="noConversion"/>
  </si>
  <si>
    <t>35,000 KRW
35 USD</t>
    <phoneticPr fontId="2" type="noConversion"/>
  </si>
  <si>
    <t>70,000 KRW
70 USD</t>
    <phoneticPr fontId="2" type="noConversion"/>
  </si>
  <si>
    <t>100,000 KRW
100 USD</t>
    <phoneticPr fontId="2" type="noConversion"/>
  </si>
  <si>
    <t>기준</t>
  </si>
  <si>
    <t>휴대수하물</t>
  </si>
  <si>
    <t>위탁수하물</t>
  </si>
  <si>
    <t>리튬배터리가</t>
  </si>
  <si>
    <t>여분</t>
  </si>
  <si>
    <t>장착된 기기</t>
  </si>
  <si>
    <t>100Wh 이하</t>
  </si>
  <si>
    <t>NOTE 1</t>
  </si>
  <si>
    <t>5개</t>
  </si>
  <si>
    <t>불가</t>
  </si>
  <si>
    <t>(2g 이하)</t>
  </si>
  <si>
    <t>100Wh 초과 160Wh 이하</t>
  </si>
  <si>
    <t>NOTE 2</t>
  </si>
  <si>
    <t>2개</t>
  </si>
  <si>
    <t>(2g초과 8g이하)</t>
  </si>
  <si>
    <t>160Wh 초과</t>
  </si>
  <si>
    <t>운송 불가</t>
  </si>
  <si>
    <t>(8g 초과)</t>
  </si>
  <si>
    <t xml:space="preserve">NOTE) 1. 승객 1인당 휴대 및 위탁수하물로 최대 15개 운송 가능 </t>
  </si>
  <si>
    <t xml:space="preserve">             2. 승객 1인당 휴대 및 위탁수하물로 최대 10개 운송 가능</t>
    <phoneticPr fontId="2" type="noConversion"/>
  </si>
  <si>
    <t>Bulkhead(10열, 26DEF)
 및 Exit Row(26ABC/GHJ)</t>
  </si>
  <si>
    <t>20,000 KRW
20 USD</t>
    <phoneticPr fontId="2" type="noConversion"/>
  </si>
  <si>
    <t>40,000 KRW
40 USD</t>
    <phoneticPr fontId="2" type="noConversion"/>
  </si>
  <si>
    <t>120,000 KRW
120 USD</t>
    <phoneticPr fontId="2" type="noConversion"/>
  </si>
  <si>
    <t>11~25Row</t>
    <phoneticPr fontId="2" type="noConversion"/>
  </si>
  <si>
    <t>13,000 KRW
13 USD</t>
    <phoneticPr fontId="2" type="noConversion"/>
  </si>
  <si>
    <t>27~37Row</t>
    <phoneticPr fontId="2" type="noConversion"/>
  </si>
  <si>
    <t>10,000 KRW
10 USD</t>
    <phoneticPr fontId="2" type="noConversion"/>
  </si>
  <si>
    <t>10kg 이하</t>
    <phoneticPr fontId="2" type="noConversion"/>
  </si>
  <si>
    <t>130,000 KRW
130 USD</t>
    <phoneticPr fontId="2" type="noConversion"/>
  </si>
  <si>
    <t>200,000 KRW
200 USD</t>
    <phoneticPr fontId="2" type="noConversion"/>
  </si>
  <si>
    <t>280,000 KRW
280 USD</t>
    <phoneticPr fontId="2" type="noConversion"/>
  </si>
  <si>
    <t>32kg 이하</t>
    <phoneticPr fontId="2" type="noConversion"/>
  </si>
  <si>
    <t>32kg 초과
~45kg 이하</t>
    <phoneticPr fontId="2" type="noConversion"/>
  </si>
  <si>
    <t>430,000 KRW
430 USD</t>
    <phoneticPr fontId="2" type="noConversion"/>
  </si>
  <si>
    <t>580,000 KRW
580 USD</t>
    <phoneticPr fontId="2" type="noConversion"/>
  </si>
  <si>
    <t>구분</t>
  </si>
  <si>
    <t>동북아</t>
  </si>
  <si>
    <t>동남아</t>
  </si>
  <si>
    <t>미주</t>
  </si>
  <si>
    <t>가격</t>
  </si>
  <si>
    <t>20,000 KRW
20 USD</t>
  </si>
  <si>
    <t>40,000 KRW
40 USD</t>
  </si>
  <si>
    <t>100,000 KRW
100 USD</t>
  </si>
  <si>
    <t xml:space="preserve"> 도움이 필요한 승객</t>
    <phoneticPr fontId="3" type="noConversion"/>
  </si>
  <si>
    <t xml:space="preserve">  ※ 해당 승객 및 동반인 모두 비상구열 배정 불가</t>
    <phoneticPr fontId="2" type="noConversion"/>
  </si>
  <si>
    <t xml:space="preserve"> ○ 사망</t>
    <phoneticPr fontId="2" type="noConversion"/>
  </si>
  <si>
    <t xml:space="preserve">     ☞ 동반 가족의 항공권 환불 신청 가능 기간 : 승객의 사망일+45일 까지 연장 가능</t>
  </si>
  <si>
    <t xml:space="preserve">     ☞ 최단 체류요건이 포함되어 있는 특별운임으로 판매된 항공권의 경우, 승객의 동반 가족에 대한 최단 체류 요건은 </t>
    <phoneticPr fontId="2" type="noConversion"/>
  </si>
  <si>
    <t xml:space="preserve">         당해 사망 증명서 또는 동 사본의 제출시 유보됨</t>
    <phoneticPr fontId="2" type="noConversion"/>
  </si>
  <si>
    <t xml:space="preserve">     ☞ 최단 체류요건이 포함되어 있는 특별운임으로 판매된 항공권의 경우, 가족의 사망으로 인하여 최단 체류기간 만료일 이전에</t>
    <phoneticPr fontId="2" type="noConversion"/>
  </si>
  <si>
    <t xml:space="preserve">         복편 여행을 개시했을 때, 추후 사망증명서(및 가족관계증명서) 제출 시 최단 체류기간 만료일 이전에 여행을 하기 위하여</t>
    <phoneticPr fontId="2" type="noConversion"/>
  </si>
  <si>
    <t xml:space="preserve">         지불한 추가 금액 환불 가능(본인/동반가족 동일 적용)</t>
    <phoneticPr fontId="2" type="noConversion"/>
  </si>
  <si>
    <t xml:space="preserve"> ○ 질병</t>
    <phoneticPr fontId="2" type="noConversion"/>
  </si>
  <si>
    <t xml:space="preserve">     ☞ 승객이 여행 개시 후 항공권 유효기간 내 여행을 완료하지 못하는 경우, 건강진단서에 따라 여행이 가능하게 되는 날</t>
    <phoneticPr fontId="2" type="noConversion"/>
  </si>
  <si>
    <t xml:space="preserve">         /여행이 재개되는 지점/최종 접속지점을 출발하는 항공편 중 여객이 지불한 운임의 등급으로 이용 가능한 첫 항공편까지</t>
    <phoneticPr fontId="2" type="noConversion"/>
  </si>
  <si>
    <t xml:space="preserve">        유효기간 연장 가능(본인/동반가족 동일 적용)</t>
    <phoneticPr fontId="2" type="noConversion"/>
  </si>
  <si>
    <t>변경/취소
수수료 면제</t>
    <phoneticPr fontId="2" type="noConversion"/>
  </si>
  <si>
    <t>가족의 범위</t>
    <phoneticPr fontId="2" type="noConversion"/>
  </si>
  <si>
    <t xml:space="preserve"> ○ 배우자, 자녀, 부모, 형제, 자매, 친/외조부모, 친/외손자녀, 배우자의 부모, 형제자매의 배우자, 배우자의 형제자매, </t>
  </si>
  <si>
    <t xml:space="preserve">     배우자의 형제자매의 배우자, 사위, 며느리, 시누이, 올케, 형수, 제수, 처형, 처제, 형부, 매형, 매부, 처남, 시숙, 시동생</t>
  </si>
  <si>
    <t>처리 지침</t>
    <phoneticPr fontId="2" type="noConversion"/>
  </si>
  <si>
    <t xml:space="preserve"> ○ 최초 1회에 한해 변경/취소 수수료 면제 (여정변경 시 발생하는 운임차액은 징수)</t>
    <phoneticPr fontId="2" type="noConversion"/>
  </si>
  <si>
    <t xml:space="preserve">     ☞ 사망의 경우, NOSH 수수료도 면제 가능</t>
    <phoneticPr fontId="2" type="noConversion"/>
  </si>
  <si>
    <t xml:space="preserve"> ○ 서류 제출 기간 : 변경/취소가 이루어진 날로부터 14일 이내</t>
    <phoneticPr fontId="2" type="noConversion"/>
  </si>
  <si>
    <t xml:space="preserve"> ○ 대리점 발권분 : 관련 증빙 서류의 스캔본을 salessupport@airpremia.com 에게 메일로 송부 후, 처리 요청</t>
    <phoneticPr fontId="2" type="noConversion"/>
  </si>
  <si>
    <t>적용대상</t>
    <phoneticPr fontId="2" type="noConversion"/>
  </si>
  <si>
    <t>증빙서류</t>
    <phoneticPr fontId="2" type="noConversion"/>
  </si>
  <si>
    <t>면제조건</t>
    <phoneticPr fontId="2" type="noConversion"/>
  </si>
  <si>
    <t>사망</t>
    <phoneticPr fontId="2" type="noConversion"/>
  </si>
  <si>
    <t>본인</t>
    <phoneticPr fontId="2" type="noConversion"/>
  </si>
  <si>
    <t xml:space="preserve"> 사망진단서</t>
    <phoneticPr fontId="2" type="noConversion"/>
  </si>
  <si>
    <t xml:space="preserve"> 항공권 유효기간 내</t>
    <phoneticPr fontId="2" type="noConversion"/>
  </si>
  <si>
    <t>본인의 가족</t>
    <phoneticPr fontId="2" type="noConversion"/>
  </si>
  <si>
    <t xml:space="preserve"> 사망진단서, 가족관계증명서</t>
    <phoneticPr fontId="2" type="noConversion"/>
  </si>
  <si>
    <t xml:space="preserve"> 사망일이 항공기 여정일 1개월 이내인 경우</t>
    <phoneticPr fontId="2" type="noConversion"/>
  </si>
  <si>
    <t>질병</t>
    <phoneticPr fontId="2" type="noConversion"/>
  </si>
  <si>
    <t xml:space="preserve"> 1) 질병/상해로 인한 입원 : 입원증명서
 2) 법정감염병 1~2급 : 진단서
 3) 국가재난사태가 선포된 기타 질병 : 진단서</t>
    <phoneticPr fontId="2" type="noConversion"/>
  </si>
  <si>
    <t xml:space="preserve"> 항공기 여정일에 항공여행이 불가하다는 내용 포함시 가능</t>
    <phoneticPr fontId="2" type="noConversion"/>
  </si>
  <si>
    <t xml:space="preserve"> 입원증명서/진단서, 가족관계증명서</t>
    <phoneticPr fontId="2" type="noConversion"/>
  </si>
  <si>
    <t xml:space="preserve"> 승객 본인과 동일 여정인 경우에만 가능</t>
    <phoneticPr fontId="2" type="noConversion"/>
  </si>
  <si>
    <t>임신</t>
    <phoneticPr fontId="2" type="noConversion"/>
  </si>
  <si>
    <t xml:space="preserve"> 임신확인서/임신진단서/의사소견서</t>
    <phoneticPr fontId="2" type="noConversion"/>
  </si>
  <si>
    <t xml:space="preserve"> 임신확인서/임신진단서/의사소견서, 가족관계증명서</t>
    <phoneticPr fontId="2" type="noConversion"/>
  </si>
  <si>
    <r>
      <t xml:space="preserve">     ☞ U/G 불가. 승객이 PE로 탑승 원할 시 여정변경 </t>
    </r>
    <r>
      <rPr>
        <b/>
        <sz val="10"/>
        <rFont val="맑은 고딕"/>
        <family val="3"/>
        <charset val="129"/>
      </rPr>
      <t>(변경수수료 면제)</t>
    </r>
    <phoneticPr fontId="2" type="noConversion"/>
  </si>
  <si>
    <t>※ ASVC 사전판매의 경우, 각 SEG 출발 시간 기준</t>
  </si>
  <si>
    <t xml:space="preserve"> ○ 1인당 2가지만 사전 구매 가능</t>
  </si>
  <si>
    <t xml:space="preserve"> ○ 각 FLT의 출발 시간 기준 48시간 전까지 판매 가능. 이후 취소 시 환불 불가 (Fee code : SPF)</t>
  </si>
  <si>
    <t xml:space="preserve"> ○ 만 15세 미만 승객 및 동행인(PNR 내 일행)은 비상구열 배정 불가</t>
  </si>
  <si>
    <t xml:space="preserve"> ○ STD 기준 48시간 이내 사전좌석 구매 및 환불 불가 (Fee code : SPF)</t>
  </si>
  <si>
    <t xml:space="preserve"> ○ 벌크헤드/비상구 좌석(10,26ROW)은 상시 구매 가능</t>
  </si>
  <si>
    <t xml:space="preserve"> ○ STD 기준 48시간 전까지 구매 가능, 이후 홈페이지에서 무상지정 가능(단, 10,26,38,39ROW 제외)</t>
  </si>
  <si>
    <t xml:space="preserve">     ☞ 온라인 체크인 가능 시간 : 출발 24시간 전 ~ 출발 90분 전</t>
  </si>
  <si>
    <t xml:space="preserve"> ○ 최대 운송가능 무게는 32kg 이내, 최대 크기는 세 변의 합이 292cm 이내 (OVER SIZE FEE는 WVR)</t>
  </si>
  <si>
    <t xml:space="preserve"> ○ 골프백/스노우보드/스키 장비 1개와 가방 1개 무게의 합은 해당 클래스 무료 위탁수하물 허용량 1PC 무게를 적용</t>
  </si>
  <si>
    <t xml:space="preserve">     ☞ 골프백 1개 가방 1개 무게의 합이 32kg 이하 : 1개의 위탁수하물로 간주</t>
  </si>
  <si>
    <t xml:space="preserve">       ex. FBA가 23kgX1PC인 승객의 경우 OW 요금 부과</t>
  </si>
  <si>
    <t xml:space="preserve">     ☞ 스키 1개 가방 1개 무게의 합이 32kg 초과 45kg 이하 : 2개의 위탁수하물로 간주 및 WT 합산 불가</t>
  </si>
  <si>
    <t xml:space="preserve">       ex. EY 승객이 Golf bag 10kg + Carrier 28kg 소지 시 : 2PC로 간주 및 Carrier에 OW FEE 부과</t>
  </si>
  <si>
    <t xml:space="preserve"> ○ 그 외 스포츠장비는 위탁수하물 1PC로 간주하며, H/D FEE 10,000KRW / 10USD 부과</t>
  </si>
  <si>
    <t xml:space="preserve">     ☞ 서핑보드, 윈드서핑, 스쿠버다이빙 장비 공기통 장비가방, 자전거, 하키 장비, 라켓류, 스케이트보드 등</t>
  </si>
  <si>
    <t xml:space="preserve"> ○ 수속 시, 특수수하물운송서약서 작성</t>
  </si>
  <si>
    <t xml:space="preserve"> ○ 승객의 항공권 CLS 요금과 동일하며, FLEX 운임에서만 가능</t>
  </si>
  <si>
    <t xml:space="preserve">     ☞ CBBG 좌석은 운임만 부과, 유류할증료 및 공항세 미부과</t>
  </si>
  <si>
    <t xml:space="preserve"> ○ 비상구열 배정 불가, Front of Galley Seats (8DEF, 25DEF) 배정 원칙</t>
  </si>
  <si>
    <t xml:space="preserve"> ○ CBBG 좌석 별도 FBA 미제공</t>
  </si>
  <si>
    <t xml:space="preserve"> ○ 사전 예약단계에서 크기, 무게, 포장 등 기내 반입에 따른 주의사항에 대한 안내가 이루어져야 함</t>
  </si>
  <si>
    <t xml:space="preserve">     ☞ 전체 높이 90cm로 제한. 단, 악기 등 특수물품의 경우는 155cm까지 허용</t>
  </si>
  <si>
    <t xml:space="preserve">     ☞ 무게는 좌석 당 75kg을 초과할 수 없으며, 기내 보관에 적합한 포장상태를 유지하여야 함.</t>
  </si>
  <si>
    <t xml:space="preserve"> ○ 변경/취소 시, 승객의 항공권 규정과 동일한 취소수수료 부과</t>
  </si>
  <si>
    <t xml:space="preserve"> ○ FLT 당 최대 6마리(PE 2마리, EY 4마리) 탑재 가능하며, 성인 탑승객 1명이 2마리 이상 운송 불가</t>
  </si>
  <si>
    <t xml:space="preserve"> ○ Bulkhead Seat, 비상구 (10,26열) 배정 불가</t>
  </si>
  <si>
    <t xml:space="preserve"> ○ CAGE 포함하여 최대 10kg 이하, 크기는 세변의 합이 115cm 미만, 높이 하드 20cm/소프트 26cm 미만이어야 함</t>
  </si>
  <si>
    <t xml:space="preserve"> ○ STD 기준 48시간 이내 취소 시 환불 불가 (Fee code : SPF)</t>
  </si>
  <si>
    <t xml:space="preserve"> ○ 출발지, 경유지, 목적지 국가에서 필요로 하는 동물 검역 증명서, 통관 서류, 예방접종 사항 등의 제반 서류 필요 가능성 안내</t>
  </si>
  <si>
    <t xml:space="preserve"> ○ 반드시 해당 국가 대사관 및 관계기관에 재확인 필요 안내</t>
  </si>
  <si>
    <t xml:space="preserve"> ○ 생후 16주 이상의 개, 고양이, 새. 운송가능 여부는 공항에서 판단</t>
  </si>
  <si>
    <t xml:space="preserve"> ○ FLT 당 최대 2마리 탑재 가능하며, 성인 탑승객 1명이 개/고양이 2마리 &amp; 새 1 cage(한 쌍 가능) 운송 가능</t>
  </si>
  <si>
    <t xml:space="preserve"> ○ CAGE 포함하여 최대 45kg 이내, 크기는 세변의 합이 285cm 미만, 높이 84cm 미만이어야 함</t>
  </si>
  <si>
    <t>ICN-SGN v.v</t>
    <phoneticPr fontId="3" type="noConversion"/>
  </si>
  <si>
    <t>SGN-ICN v.v</t>
    <phoneticPr fontId="3" type="noConversion"/>
  </si>
  <si>
    <t>(Currency : KRW)</t>
    <phoneticPr fontId="3" type="noConversion"/>
  </si>
  <si>
    <t>(Currency : USD)</t>
    <phoneticPr fontId="3" type="noConversion"/>
  </si>
  <si>
    <t>RT</t>
    <phoneticPr fontId="3" type="noConversion"/>
  </si>
  <si>
    <t>Fare Basis</t>
    <phoneticPr fontId="2" type="noConversion"/>
  </si>
  <si>
    <t>STANDARD</t>
    <phoneticPr fontId="1" type="noConversion"/>
  </si>
  <si>
    <t>OW</t>
    <phoneticPr fontId="3" type="noConversion"/>
  </si>
  <si>
    <t>J</t>
  </si>
  <si>
    <t>C</t>
  </si>
  <si>
    <t>D</t>
  </si>
  <si>
    <t>P</t>
  </si>
  <si>
    <t>R</t>
  </si>
  <si>
    <t>Z</t>
  </si>
  <si>
    <t>T</t>
    <phoneticPr fontId="2" type="noConversion"/>
  </si>
  <si>
    <t>-</t>
    <phoneticPr fontId="2" type="noConversion"/>
  </si>
  <si>
    <t>Y</t>
    <phoneticPr fontId="2" type="noConversion"/>
  </si>
  <si>
    <t>Y</t>
  </si>
  <si>
    <t>B</t>
  </si>
  <si>
    <t>M</t>
  </si>
  <si>
    <t>M</t>
    <phoneticPr fontId="2" type="noConversion"/>
  </si>
  <si>
    <t>H</t>
  </si>
  <si>
    <t>E</t>
  </si>
  <si>
    <t>E</t>
    <phoneticPr fontId="2" type="noConversion"/>
  </si>
  <si>
    <t>L</t>
  </si>
  <si>
    <t>L</t>
    <phoneticPr fontId="2" type="noConversion"/>
  </si>
  <si>
    <t>Q</t>
  </si>
  <si>
    <t>N</t>
  </si>
  <si>
    <t>N</t>
    <phoneticPr fontId="2" type="noConversion"/>
  </si>
  <si>
    <t>S</t>
  </si>
  <si>
    <t>S</t>
    <phoneticPr fontId="3" type="noConversion"/>
  </si>
  <si>
    <t>A</t>
  </si>
  <si>
    <t>F</t>
  </si>
  <si>
    <t>F</t>
    <phoneticPr fontId="2" type="noConversion"/>
  </si>
  <si>
    <t>K</t>
  </si>
  <si>
    <t>K</t>
    <phoneticPr fontId="2" type="noConversion"/>
  </si>
  <si>
    <t>V</t>
  </si>
  <si>
    <t>V</t>
    <phoneticPr fontId="2" type="noConversion"/>
  </si>
  <si>
    <t>O</t>
  </si>
  <si>
    <t>O</t>
    <phoneticPr fontId="3" type="noConversion"/>
  </si>
  <si>
    <t>G</t>
    <phoneticPr fontId="2" type="noConversion"/>
  </si>
  <si>
    <t xml:space="preserve"> ○ Pax type : INS, CHD, ADT (단, 특별운임 사용 시 INS, CHD 운임할인 불가)</t>
  </si>
  <si>
    <t xml:space="preserve"> ○ 적용 조건 : 노선별  MIN TCP 준수 및 동시 출발, 동시 결제 조건</t>
  </si>
  <si>
    <t xml:space="preserve"> ○ GRP 판매가격 적용</t>
  </si>
  <si>
    <t xml:space="preserve">    - 탑승 요일/FLT별 차등가격 : 첫 OUTBOUND 기준 적용</t>
  </si>
  <si>
    <t xml:space="preserve">    - 실명단 입력 후 운임 지원 가능</t>
  </si>
  <si>
    <t xml:space="preserve">    - 왕복 이용 조건으로, 부분환불 및 IND RTN 불가</t>
  </si>
  <si>
    <t xml:space="preserve"> ○ 부가서비스 신청 및 구매 가능 (당사 홈페이지 통해 별도 구매/신청 필요)</t>
  </si>
  <si>
    <t xml:space="preserve"> ○ U/G, 포인트 적립 불가</t>
  </si>
  <si>
    <t xml:space="preserve"> ○ 가격 AUTH NBR는 반드시 COMMENT란에 기재</t>
  </si>
  <si>
    <t>SOFT BLK 판매지침
(T, G CLS)</t>
    <phoneticPr fontId="2" type="noConversion"/>
  </si>
  <si>
    <t>ICN-SIN v.v</t>
    <phoneticPr fontId="3" type="noConversion"/>
  </si>
  <si>
    <t>(Currency : SGD)</t>
    <phoneticPr fontId="3" type="noConversion"/>
  </si>
  <si>
    <t>J/C/D/P/R/Z</t>
    <phoneticPr fontId="2" type="noConversion"/>
  </si>
  <si>
    <t>미주</t>
    <phoneticPr fontId="2" type="noConversion"/>
  </si>
  <si>
    <t>미주 외</t>
    <phoneticPr fontId="2" type="noConversion"/>
  </si>
  <si>
    <t>위탁수하물</t>
    <phoneticPr fontId="2" type="noConversion"/>
  </si>
  <si>
    <t>휴대수하물</t>
    <phoneticPr fontId="2" type="noConversion"/>
  </si>
  <si>
    <t>32kg x 2개</t>
    <phoneticPr fontId="2" type="noConversion"/>
  </si>
  <si>
    <t>32kg x 1개</t>
    <phoneticPr fontId="2" type="noConversion"/>
  </si>
  <si>
    <t>10kg x 2개</t>
    <phoneticPr fontId="2" type="noConversion"/>
  </si>
  <si>
    <t>Y/B/M/H/E/L/
Q/N/S/A/F/K/
V/O/G</t>
    <phoneticPr fontId="2" type="noConversion"/>
  </si>
  <si>
    <t>23kg x 2개</t>
    <phoneticPr fontId="2" type="noConversion"/>
  </si>
  <si>
    <t>23kg x 1개</t>
    <phoneticPr fontId="2" type="noConversion"/>
  </si>
  <si>
    <t>10kg x 1개</t>
    <phoneticPr fontId="2" type="noConversion"/>
  </si>
  <si>
    <t>※ 수수료는 seg당 부과됩니다.</t>
    <phoneticPr fontId="2" type="noConversion"/>
  </si>
  <si>
    <t>CNTR NSH
(출발 1시간 전~)</t>
    <phoneticPr fontId="2" type="noConversion"/>
  </si>
  <si>
    <t>GATE NSH
(출발 20분 전~)</t>
    <phoneticPr fontId="2" type="noConversion"/>
  </si>
  <si>
    <t>*수수료 세부 내역 뒷면 참고</t>
    <phoneticPr fontId="2" type="noConversion"/>
  </si>
  <si>
    <t xml:space="preserve"> 사망, 질병, 임신 등</t>
  </si>
  <si>
    <t xml:space="preserve"> ○ 생후 8주 이상의 개, 고양이, 새. 운송가능 여부는 공항에서 판단</t>
    <phoneticPr fontId="2" type="noConversion"/>
  </si>
  <si>
    <r>
      <t xml:space="preserve"> 태아 및 임산부의 건강상 문제로 항공여행이 불가하다는
 내용 포함시 가능 (</t>
    </r>
    <r>
      <rPr>
        <b/>
        <u/>
        <sz val="10"/>
        <color theme="1"/>
        <rFont val="맑은 고딕"/>
        <family val="3"/>
        <charset val="129"/>
        <scheme val="major"/>
      </rPr>
      <t>진단서 발급일 이후 발권분 불가</t>
    </r>
    <r>
      <rPr>
        <sz val="10"/>
        <color theme="1"/>
        <rFont val="맑은 고딕"/>
        <family val="3"/>
        <charset val="129"/>
        <scheme val="major"/>
      </rPr>
      <t>)</t>
    </r>
    <phoneticPr fontId="2" type="noConversion"/>
  </si>
  <si>
    <t xml:space="preserve"> ☞ 미사용 항공권 (첫 번째 여정 출발 1시간 전까지) : 전체 취소 후 편도구간 재구매</t>
    <phoneticPr fontId="2" type="noConversion"/>
  </si>
  <si>
    <t>* 운송약관에 따라 위탁수하물의 경우 1pc당 32kg까지만 가능</t>
    <phoneticPr fontId="2" type="noConversion"/>
  </si>
  <si>
    <t>무료</t>
    <phoneticPr fontId="2" type="noConversion"/>
  </si>
  <si>
    <t>무료
(일부구간 제외)</t>
    <phoneticPr fontId="2" type="noConversion"/>
  </si>
  <si>
    <t>부가서비스</t>
    <phoneticPr fontId="2" type="noConversion"/>
  </si>
  <si>
    <t xml:space="preserve"> ○ 무게, 개수 모두 구매 가능</t>
    <phoneticPr fontId="2" type="noConversion"/>
  </si>
  <si>
    <t>3) 여권상 이름이 띄어쓰기 되어있더라도 GDS상 붙여쓰기로 입력</t>
    <phoneticPr fontId="2" type="noConversion"/>
  </si>
  <si>
    <t>이름 입력 관련 Update</t>
    <phoneticPr fontId="2" type="noConversion"/>
  </si>
  <si>
    <t>여권상 띄어쓰기 입력 방법 Update</t>
    <phoneticPr fontId="2" type="noConversion"/>
  </si>
  <si>
    <t>출발 90일~ 
61일전</t>
    <phoneticPr fontId="2" type="noConversion"/>
  </si>
  <si>
    <t>출발 60일~
31일전</t>
    <phoneticPr fontId="2" type="noConversion"/>
  </si>
  <si>
    <t>출발 30일~
15일전</t>
    <phoneticPr fontId="2" type="noConversion"/>
  </si>
  <si>
    <t>출발 14일~
출발 8일전</t>
    <phoneticPr fontId="2" type="noConversion"/>
  </si>
  <si>
    <t>출발 7일 전~
1시간 전</t>
    <phoneticPr fontId="2" type="noConversion"/>
  </si>
  <si>
    <t>단 아래의 규정에 부합하는 경우에 한하여 FEE WVR 가능, 그 외 ADM 사유</t>
  </si>
  <si>
    <t>6) 공항 현장에서 스펠변경 발생시, 반드시 재발행 필요(재발행하지 않을 시 이름인식 불가로 리턴 여정 변경 시 내역 확인 불가</t>
    <phoneticPr fontId="2" type="noConversion"/>
  </si>
  <si>
    <t xml:space="preserve">   ☞ 1A : NM1KIMSOAMISS(CHD/01DEC19)</t>
    <phoneticPr fontId="2" type="noConversion"/>
  </si>
  <si>
    <t xml:space="preserve">   ☞ 1B : -OH/SOA MISS*C07, 3CHLD/02DEC15-2.1</t>
    <phoneticPr fontId="2" type="noConversion"/>
  </si>
  <si>
    <t>2) 유/소아 연령 적용 기준 : 각 여정의 탑승일 기준이며, SSR상의 DOB와 APIS 정보 발권 전 입력 필수</t>
    <phoneticPr fontId="2" type="noConversion"/>
  </si>
  <si>
    <t>3) 좌석미점유유아(INFT), 좌석점유유아(INS) : 생후 7일 이상 ~ 만 24개월 미만</t>
    <phoneticPr fontId="2" type="noConversion"/>
  </si>
  <si>
    <t>4) INS(좌석점유유아)의 경우, SSR INS 추가 필수(인원수 제한을 위함) &amp; FBA 제공 (해당 BKG CLS 규정에 따름)</t>
    <phoneticPr fontId="2" type="noConversion"/>
  </si>
  <si>
    <t>5) 성인 1명당 유아 1명만 동반 가능. 유아 2명을 동반할 경우, 유아 1명은 좌석점유유아(INS) 운임으로 예약해야 함.</t>
    <phoneticPr fontId="2" type="noConversion"/>
  </si>
  <si>
    <t>6) 승객이 사전좌석 구매 원할 시, 각 Seat set당 1명의 INFT 가능 (비상용 산소마스크 수량 상이)</t>
    <phoneticPr fontId="2" type="noConversion"/>
  </si>
  <si>
    <t>7) CHD : 만 24개월 이상 ~ 만 12세 미만</t>
    <phoneticPr fontId="2" type="noConversion"/>
  </si>
  <si>
    <t>1) 승객 타입 및 APIS 정보 입력 必</t>
    <phoneticPr fontId="2" type="noConversion"/>
  </si>
  <si>
    <t>예약시 APIS 입력 필수 및 SPL CHNG 규정 변경 안내</t>
    <phoneticPr fontId="2" type="noConversion"/>
  </si>
  <si>
    <t>1) APIS 정보 입력 必</t>
    <phoneticPr fontId="2" type="noConversion"/>
  </si>
  <si>
    <t xml:space="preserve"> 운임 안내</t>
    <phoneticPr fontId="2" type="noConversion"/>
  </si>
  <si>
    <t xml:space="preserve"> 운임 안내</t>
    <phoneticPr fontId="3" type="noConversion"/>
  </si>
  <si>
    <t>LAX-ICN v.v</t>
  </si>
  <si>
    <t>SKD OPEN</t>
    <phoneticPr fontId="2" type="noConversion"/>
  </si>
  <si>
    <t>SGN W22 SKD OPEN 및 운임 안내</t>
    <phoneticPr fontId="2" type="noConversion"/>
  </si>
  <si>
    <t>LAX SKD OPEN 및 운임 안내</t>
    <phoneticPr fontId="2" type="noConversion"/>
  </si>
  <si>
    <t>변경 및 
취소 
수수료</t>
    <phoneticPr fontId="2" type="noConversion"/>
  </si>
  <si>
    <r>
      <rPr>
        <b/>
        <sz val="8"/>
        <color rgb="FFFF0000"/>
        <rFont val="맑은 고딕"/>
        <family val="3"/>
        <charset val="129"/>
        <scheme val="minor"/>
      </rPr>
      <t>US</t>
    </r>
    <r>
      <rPr>
        <sz val="8"/>
        <color theme="1"/>
        <rFont val="맑은 고딕"/>
        <family val="3"/>
        <charset val="129"/>
        <scheme val="minor"/>
      </rPr>
      <t>(except GUM, SPN), EU, SYD</t>
    </r>
    <phoneticPr fontId="2" type="noConversion"/>
  </si>
  <si>
    <t>W
(PE)</t>
    <phoneticPr fontId="3" type="noConversion"/>
  </si>
  <si>
    <t>Y
(EY)</t>
    <phoneticPr fontId="3" type="noConversion"/>
  </si>
  <si>
    <t>7) 변경 수수료는 재발행 시 MF TAX, 취소 및 NSH 수수료는 환불 시 CP TAX로 징수</t>
    <phoneticPr fontId="2" type="noConversion"/>
  </si>
  <si>
    <t>8) 재발행일 기준의 환율, TAX, 유류할증료 적용</t>
    <phoneticPr fontId="2" type="noConversion"/>
  </si>
  <si>
    <t xml:space="preserve"> ○ 옆좌석 구매는 당일 공항에서만 가능</t>
    <phoneticPr fontId="2" type="noConversion"/>
  </si>
  <si>
    <t>○ 특별 기내식은 기내식 제공 구간 및 기내식 제공 운임 탑승객에 한해 신청 가능합니다.</t>
    <phoneticPr fontId="2" type="noConversion"/>
  </si>
  <si>
    <t>○ 해외 출발편의 경우 현지 사정에 따라 신청이 제한될 수 있습니다.</t>
    <phoneticPr fontId="2" type="noConversion"/>
  </si>
  <si>
    <t>○ 영업일 기준 항공기 출발 48시간 전까지만 신청 가능하며, 그 이후 신청 시 특별 기내식이 제공되지 않을 수 있습니다.</t>
    <phoneticPr fontId="2" type="noConversion"/>
  </si>
  <si>
    <t>특별기내식 신청</t>
    <phoneticPr fontId="2" type="noConversion"/>
  </si>
  <si>
    <t>○ 특별 기내식 종류 : VGML(순수 채식), CHML(어린이식), BBML(유아식), DBML(당뇨식), SFML(해산물식), FPML(과일식)</t>
    <phoneticPr fontId="2" type="noConversion"/>
  </si>
  <si>
    <t>○ 특별 기내식이 신청되어있는 여정의 날짜 혹은 운임 변경 시 반드시 재신청해주셔야 서비스 제공이 가능합니다. (미신청시 일반식 제공)</t>
    <phoneticPr fontId="2" type="noConversion"/>
  </si>
  <si>
    <t>특별 기내식 Update</t>
    <phoneticPr fontId="2" type="noConversion"/>
  </si>
  <si>
    <t>GDS상 특별 기내식 신청 가능 안내</t>
    <phoneticPr fontId="2" type="noConversion"/>
  </si>
  <si>
    <t>ORIGINATE US</t>
  </si>
  <si>
    <t>ORIGINATE VN</t>
  </si>
  <si>
    <t>OW</t>
  </si>
  <si>
    <t>Cabin</t>
  </si>
  <si>
    <t>Fare basis</t>
  </si>
  <si>
    <t>AmountN (USD)</t>
  </si>
  <si>
    <t>JOW</t>
  </si>
  <si>
    <t>JRT</t>
  </si>
  <si>
    <t>COW</t>
  </si>
  <si>
    <t>CRT</t>
  </si>
  <si>
    <t>DOW</t>
  </si>
  <si>
    <t>DRT</t>
  </si>
  <si>
    <t>POW</t>
  </si>
  <si>
    <t>PRT</t>
  </si>
  <si>
    <t>ROW</t>
  </si>
  <si>
    <t>RRT</t>
  </si>
  <si>
    <t>ZOW</t>
  </si>
  <si>
    <t>ZRT</t>
  </si>
  <si>
    <t>YOW</t>
  </si>
  <si>
    <t>YRT</t>
  </si>
  <si>
    <t>BOW</t>
  </si>
  <si>
    <t>BRT</t>
  </si>
  <si>
    <t>MOW</t>
  </si>
  <si>
    <t>MRT</t>
  </si>
  <si>
    <t>HOW</t>
  </si>
  <si>
    <t>HRT</t>
  </si>
  <si>
    <t>EOW</t>
  </si>
  <si>
    <t>ERT</t>
  </si>
  <si>
    <t>LOW</t>
  </si>
  <si>
    <t>LRT</t>
  </si>
  <si>
    <t>QOW</t>
  </si>
  <si>
    <t>QRT</t>
  </si>
  <si>
    <t>NOW</t>
  </si>
  <si>
    <t>NRT</t>
  </si>
  <si>
    <t>SOW</t>
  </si>
  <si>
    <t>SRT</t>
  </si>
  <si>
    <t>AOW</t>
  </si>
  <si>
    <t>ART</t>
  </si>
  <si>
    <t>FOW</t>
  </si>
  <si>
    <t>FRT</t>
  </si>
  <si>
    <t>KOW</t>
  </si>
  <si>
    <t>KRT</t>
  </si>
  <si>
    <t>VOW</t>
  </si>
  <si>
    <t>VRT</t>
  </si>
  <si>
    <t>OOW</t>
  </si>
  <si>
    <t>ORT</t>
  </si>
  <si>
    <t>■ LAX/SIN v.v.</t>
  </si>
  <si>
    <t>ORIGINATE SG</t>
  </si>
  <si>
    <t>AmountN (SGD)</t>
  </si>
  <si>
    <t>■ LAX/SGN v.v.</t>
    <phoneticPr fontId="2" type="noConversion"/>
  </si>
  <si>
    <t>다구간 운임 UPDATE</t>
    <phoneticPr fontId="2" type="noConversion"/>
  </si>
  <si>
    <t>변경수수료
(MF)</t>
    <phoneticPr fontId="2" type="noConversion"/>
  </si>
  <si>
    <t>CONNECTION</t>
    <phoneticPr fontId="2" type="noConversion"/>
  </si>
  <si>
    <t>※ Connection(다구간) 운임의 경우, 구간 당 부분환불 불가</t>
    <phoneticPr fontId="2" type="noConversion"/>
  </si>
  <si>
    <t>※ 세부사항은 시스템 참고</t>
    <phoneticPr fontId="2" type="noConversion"/>
  </si>
  <si>
    <t>LAX-SGN, LAX-SIN 다구간 운임 및 수수료 안내</t>
    <phoneticPr fontId="2" type="noConversion"/>
  </si>
  <si>
    <t>국제선 한국발 운영지침</t>
    <phoneticPr fontId="2" type="noConversion"/>
  </si>
  <si>
    <t>*규정</t>
    <phoneticPr fontId="2" type="noConversion"/>
  </si>
  <si>
    <t xml:space="preserve"> ☞ 기존 항공권에 징수한 TAX는 PD로 처리하되, 신규 추가된 TAX는 징수함(하락 시 PD로 처리, 인상 시 추가 징수 필요)</t>
    <phoneticPr fontId="2" type="noConversion"/>
  </si>
  <si>
    <t>9) SSR이 있는 승객의 경우, 일정 변경 후 재신청 필요</t>
    <phoneticPr fontId="2" type="noConversion"/>
  </si>
  <si>
    <t>(Currency : JPY)</t>
    <phoneticPr fontId="3" type="noConversion"/>
  </si>
  <si>
    <t>ICN-NRT v.v</t>
    <phoneticPr fontId="2" type="noConversion"/>
  </si>
  <si>
    <t>*RT운임 = OW운임*2</t>
    <phoneticPr fontId="2" type="noConversion"/>
  </si>
  <si>
    <t>NRT SKD OPEN 및 운임 안내</t>
    <phoneticPr fontId="2" type="noConversion"/>
  </si>
  <si>
    <t>RT</t>
    <phoneticPr fontId="2" type="noConversion"/>
  </si>
  <si>
    <t>운임 변경</t>
    <phoneticPr fontId="2" type="noConversion"/>
  </si>
  <si>
    <t>SIN/SGN/LAX 일부 운임 변경</t>
    <phoneticPr fontId="2" type="noConversion"/>
  </si>
  <si>
    <t>NRT-ICN v.v</t>
    <phoneticPr fontId="2" type="noConversion"/>
  </si>
  <si>
    <t>※ No-show 시에는 CP CODE로 징수(취소 수수료 + NSH FEE)</t>
    <phoneticPr fontId="2" type="noConversion"/>
  </si>
  <si>
    <t>※ 운임이 수수료보다 낮은 경우, 운임 전액 CP CODE로 수수료 징수</t>
    <phoneticPr fontId="2" type="noConversion"/>
  </si>
  <si>
    <t>(Currency : JPY)</t>
    <phoneticPr fontId="2" type="noConversion"/>
  </si>
  <si>
    <t>~ 출발 1시간 전까지</t>
    <phoneticPr fontId="2" type="noConversion"/>
  </si>
  <si>
    <t>수수료 규정 추가</t>
    <phoneticPr fontId="2" type="noConversion"/>
  </si>
  <si>
    <t>NRT 현지발 수수료 운임 안내</t>
    <phoneticPr fontId="2" type="noConversion"/>
  </si>
  <si>
    <t>NRT-ICN v.v.</t>
    <phoneticPr fontId="2" type="noConversion"/>
  </si>
  <si>
    <t>법정감염병 내용 수정</t>
    <phoneticPr fontId="2" type="noConversion"/>
  </si>
  <si>
    <t>질병관리청 안내 URL로 변경</t>
    <phoneticPr fontId="2" type="noConversion"/>
  </si>
  <si>
    <t xml:space="preserve"> ○ 법정감염병 질병은 질병관리청 공지 참조 (https://www.kdca.go.kr/npt/biz/npp/portal/nppSumryMain.do)</t>
    <phoneticPr fontId="2" type="noConversion"/>
  </si>
  <si>
    <t xml:space="preserve"> ○ 코로나바이러스(COVID-19)는 별도 지침을 따름</t>
    <phoneticPr fontId="2" type="noConversion"/>
  </si>
  <si>
    <t>TRTSA</t>
    <phoneticPr fontId="2" type="noConversion"/>
  </si>
  <si>
    <t>GRTSA</t>
    <phoneticPr fontId="2" type="noConversion"/>
  </si>
  <si>
    <t>OW*2</t>
    <phoneticPr fontId="2" type="noConversion"/>
  </si>
  <si>
    <t>CNT</t>
    <phoneticPr fontId="2" type="noConversion"/>
  </si>
  <si>
    <t>OOW</t>
    <phoneticPr fontId="2" type="noConversion"/>
  </si>
  <si>
    <t>VOW</t>
    <phoneticPr fontId="2" type="noConversion"/>
  </si>
  <si>
    <t>F/B 수정 및 SIN 노선 운임 변경 안내</t>
    <phoneticPr fontId="2" type="noConversion"/>
  </si>
  <si>
    <t>규정 수정</t>
    <phoneticPr fontId="2" type="noConversion"/>
  </si>
  <si>
    <t>CHD 규정 수정 안내</t>
    <phoneticPr fontId="2" type="noConversion"/>
  </si>
  <si>
    <t xml:space="preserve">     ☞ 출발편 기준으로 만 24개월 미만인 INF가 귀국편 기준으로 만 24개월 이상이 될 시, 시스템에서 PNR 생성 불가</t>
    <phoneticPr fontId="2" type="noConversion"/>
  </si>
  <si>
    <t xml:space="preserve">     ☞ 소아의 경우, 첫 번째 출발편 기준으로 하여 리턴편 만 12세 이상이 되더라도 CHD로 왕복 발권</t>
    <phoneticPr fontId="2" type="noConversion"/>
  </si>
  <si>
    <t xml:space="preserve">     ☞ INS 항공 운임 : ADT의 75% (단, T/G 제외), 유류할증료 징수</t>
    <phoneticPr fontId="2" type="noConversion"/>
  </si>
  <si>
    <t>W</t>
    <phoneticPr fontId="2" type="noConversion"/>
  </si>
  <si>
    <t>WRT</t>
    <phoneticPr fontId="2" type="noConversion"/>
  </si>
  <si>
    <t>LAX W Class 추가</t>
    <phoneticPr fontId="2" type="noConversion"/>
  </si>
  <si>
    <t>1G 오픈 안내</t>
    <phoneticPr fontId="2" type="noConversion"/>
  </si>
  <si>
    <t>GDS(Galileo) OPEN 안내</t>
    <phoneticPr fontId="2" type="noConversion"/>
  </si>
  <si>
    <t xml:space="preserve">   ☞ 1G : SI.P1/SSRCTCMYPHK1/821012345678 &amp; SI.P1/SSRCTCEYPHK1/ABCDEF//AIRPREMIA.COM</t>
    <phoneticPr fontId="2" type="noConversion"/>
  </si>
  <si>
    <t xml:space="preserve">   ☞ 1A : SR CTCM-821012345678/P1(탑승객번호) &amp; SR CTCE-ABCDEF//AIRPREMIA.COM/P1</t>
    <phoneticPr fontId="2" type="noConversion"/>
  </si>
  <si>
    <t xml:space="preserve">   ☞ 1B : 3CTCM/821066663333-2.1 &amp; 3CTCE/ABCDEF//AIRPREMIA.COM-2.1</t>
    <phoneticPr fontId="2" type="noConversion"/>
  </si>
  <si>
    <t xml:space="preserve">   ☞ 1G : N.OH/SOAMISS*P-C10 DOB02DEC19, N.P1@*02DEC2019</t>
    <phoneticPr fontId="2" type="noConversion"/>
  </si>
  <si>
    <t>○ 1G : FD10MAYICNLAX/YP 또는 PNR을 Display한 상태에서는 FQCYP</t>
    <phoneticPr fontId="2" type="noConversion"/>
  </si>
  <si>
    <t xml:space="preserve"> ☞ GDS상 부분환불 처리일자 기준 영업일 3일 이내  salessupport@airpremia.com 으로 PNR 전달</t>
    <phoneticPr fontId="2" type="noConversion"/>
  </si>
  <si>
    <t>J/C/D/P/R/Z/W</t>
    <phoneticPr fontId="2" type="noConversion"/>
  </si>
  <si>
    <t>J/C/D/P/R/Z/W/T</t>
    <phoneticPr fontId="2" type="noConversion"/>
  </si>
  <si>
    <t>○ GDS(1A,1B,1S,1G)를 통한 특별 기내식 신청 가능</t>
    <phoneticPr fontId="2" type="noConversion"/>
  </si>
  <si>
    <t>SIN-ICN v.v</t>
    <phoneticPr fontId="3" type="noConversion"/>
  </si>
  <si>
    <t>SGN,SIN 운임 변경 안내</t>
    <phoneticPr fontId="2" type="noConversion"/>
  </si>
  <si>
    <t xml:space="preserve"> ○ CHD와 보호자가 서로 다른 Cabin CLS를 이용하는 경우, CHD승객 UM 서비스 신청 필요.</t>
    <phoneticPr fontId="2" type="noConversion"/>
  </si>
  <si>
    <t xml:space="preserve"> ☞ 이미 출발편 탑승한 항공권의 경우, 이미 사용된 운임 및 TAX 공제 후 환불(단, 미사용 TAX에 한해서는 전액 환불 가능)</t>
    <phoneticPr fontId="2" type="noConversion"/>
  </si>
  <si>
    <t>운임 안내</t>
    <phoneticPr fontId="2" type="noConversion"/>
  </si>
  <si>
    <t>BKK SKD OPEN 및 운임 안내</t>
    <phoneticPr fontId="2" type="noConversion"/>
  </si>
  <si>
    <r>
      <t>J/C/D/P/R/Z/</t>
    </r>
    <r>
      <rPr>
        <b/>
        <sz val="10"/>
        <color rgb="FFFF0000"/>
        <rFont val="맑은 고딕"/>
        <family val="3"/>
        <charset val="129"/>
        <scheme val="major"/>
      </rPr>
      <t>W(LAX,BKK)</t>
    </r>
    <r>
      <rPr>
        <sz val="10"/>
        <color theme="1"/>
        <rFont val="맑은 고딕"/>
        <family val="3"/>
        <charset val="129"/>
        <scheme val="major"/>
      </rPr>
      <t>/</t>
    </r>
    <r>
      <rPr>
        <b/>
        <sz val="10"/>
        <color theme="1"/>
        <rFont val="맑은 고딕"/>
        <family val="3"/>
        <charset val="129"/>
        <scheme val="major"/>
      </rPr>
      <t>T(GRP)</t>
    </r>
    <phoneticPr fontId="2" type="noConversion"/>
  </si>
  <si>
    <t>TRKR</t>
    <phoneticPr fontId="2" type="noConversion"/>
  </si>
  <si>
    <t xml:space="preserve"> 운임 안내((2/28 10시~)</t>
    <phoneticPr fontId="2" type="noConversion"/>
  </si>
  <si>
    <t>SGN 운임 변경 안내</t>
    <phoneticPr fontId="2" type="noConversion"/>
  </si>
  <si>
    <t>OYOD</t>
    <phoneticPr fontId="2" type="noConversion"/>
  </si>
  <si>
    <t>ICN-EWR v.v</t>
    <phoneticPr fontId="2" type="noConversion"/>
  </si>
  <si>
    <t>EWR-ICN v.v</t>
    <phoneticPr fontId="2" type="noConversion"/>
  </si>
  <si>
    <t>EWR SKD OPEN 및 운임 안내</t>
    <phoneticPr fontId="2" type="noConversion"/>
  </si>
  <si>
    <t>(Currency : EUR)</t>
    <phoneticPr fontId="3" type="noConversion"/>
  </si>
  <si>
    <t>ICN-FRA v.v</t>
    <phoneticPr fontId="3" type="noConversion"/>
  </si>
  <si>
    <t>FRA-ICN v.v</t>
    <phoneticPr fontId="3" type="noConversion"/>
  </si>
  <si>
    <t>BKK 노선 운임 삭제 및 FRA 운임 안내</t>
    <phoneticPr fontId="2" type="noConversion"/>
  </si>
  <si>
    <t>(Currency : EUR)</t>
    <phoneticPr fontId="2" type="noConversion"/>
  </si>
  <si>
    <t>2) 현지발(일본/유럽 제외)</t>
    <phoneticPr fontId="2" type="noConversion"/>
  </si>
  <si>
    <t>3) 일본 출발</t>
    <phoneticPr fontId="2" type="noConversion"/>
  </si>
  <si>
    <t>4) 유럽 출발</t>
    <phoneticPr fontId="2" type="noConversion"/>
  </si>
  <si>
    <t>유럽 노선 현지발 수수료 안내</t>
    <phoneticPr fontId="2" type="noConversion"/>
  </si>
  <si>
    <t>- Auth code : YPINTLNMC 입력 후 NO-ADC 재발행</t>
    <phoneticPr fontId="2" type="noConversion"/>
  </si>
  <si>
    <t>salessupport@airpremia.com으로 메일 발송 필요</t>
    <phoneticPr fontId="2" type="noConversion"/>
  </si>
  <si>
    <t>스펠체인지 절차 수정</t>
    <phoneticPr fontId="2" type="noConversion"/>
  </si>
  <si>
    <t>5) 당사 Point(마일리지) 번호 GDS상 입력 시 반영 안됨(FQTV/FFP 지원 불가)</t>
    <phoneticPr fontId="2" type="noConversion"/>
  </si>
  <si>
    <t>Point 안내</t>
    <phoneticPr fontId="2" type="noConversion"/>
  </si>
  <si>
    <t>당사 포인트 번호 GDS 입력 미지원 안내</t>
    <phoneticPr fontId="2" type="noConversion"/>
  </si>
  <si>
    <t>ICN-LAX v.v</t>
    <phoneticPr fontId="2" type="noConversion"/>
  </si>
  <si>
    <t xml:space="preserve"> 운임 안내(~5/23부터)</t>
    <phoneticPr fontId="3" type="noConversion"/>
  </si>
  <si>
    <t xml:space="preserve"> 운임 안내(~5/22까지)</t>
    <phoneticPr fontId="3" type="noConversion"/>
  </si>
  <si>
    <t>ICN-BKK v.v</t>
    <phoneticPr fontId="3" type="noConversion"/>
  </si>
  <si>
    <t>BKK-ICN v.v</t>
    <phoneticPr fontId="3" type="noConversion"/>
  </si>
  <si>
    <t>(Currency : THB)</t>
    <phoneticPr fontId="3" type="noConversion"/>
  </si>
  <si>
    <t>LAX 운임 변경 및 BKK 운임 안내</t>
    <phoneticPr fontId="2" type="noConversion"/>
  </si>
  <si>
    <t xml:space="preserve"> 운임 안내(~6/1 발권부터)</t>
    <phoneticPr fontId="3" type="noConversion"/>
  </si>
  <si>
    <t>LAX 현지발 운임 및 NRT W CLS 운임 추가 안내</t>
    <phoneticPr fontId="2" type="noConversion"/>
  </si>
  <si>
    <t xml:space="preserve"> 운임 안내(~5/31까지)</t>
    <phoneticPr fontId="3" type="noConversion"/>
  </si>
  <si>
    <t>LAX 현지발 운임 변경 안내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</si>
</sst>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7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sz val="12"/>
      <name val="¹UAAA¼"/>
      <family val="3"/>
      <charset val="129"/>
    </font>
    <font>
      <sz val="24"/>
      <color theme="1"/>
      <name val="맑은 고딕"/>
      <family val="2"/>
      <charset val="129"/>
      <scheme val="minor"/>
    </font>
    <font>
      <sz val="26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i/>
      <sz val="13"/>
      <name val="맑은 고딕"/>
      <family val="3"/>
      <charset val="129"/>
      <scheme val="minor"/>
    </font>
    <font>
      <b/>
      <sz val="18"/>
      <color rgb="FF1F497D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b/>
      <sz val="18"/>
      <color theme="3"/>
      <name val="맑은 고딕"/>
      <family val="3"/>
      <charset val="129"/>
      <scheme val="minor"/>
    </font>
    <font>
      <b/>
      <sz val="11"/>
      <color theme="1" tint="0.49998474074526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2"/>
      <color theme="1" tint="0.499984740745262"/>
      <name val="맑은 고딕"/>
      <family val="3"/>
      <charset val="129"/>
      <scheme val="minor"/>
    </font>
    <font>
      <sz val="12"/>
      <name val="맑은 고딕"/>
      <family val="3"/>
    </font>
    <font>
      <b/>
      <sz val="12"/>
      <color rgb="FFFF0000"/>
      <name val="맑은 고딕"/>
      <family val="3"/>
      <charset val="129"/>
    </font>
    <font>
      <b/>
      <sz val="14"/>
      <color theme="3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2"/>
      <name val="ⓒoUAAA¨u"/>
      <family val="3"/>
      <charset val="129"/>
    </font>
    <font>
      <b/>
      <sz val="11"/>
      <color theme="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Arial"/>
      <family val="2"/>
    </font>
    <font>
      <sz val="11"/>
      <name val="맑은 고딕"/>
      <family val="2"/>
      <charset val="129"/>
    </font>
    <font>
      <sz val="11"/>
      <name val="굴림"/>
      <family val="2"/>
      <charset val="129"/>
    </font>
    <font>
      <sz val="11"/>
      <name val="맑은 고딕"/>
      <family val="3"/>
      <charset val="129"/>
    </font>
    <font>
      <sz val="11"/>
      <name val="Arial Unicode MS"/>
      <family val="2"/>
      <charset val="129"/>
    </font>
    <font>
      <sz val="10"/>
      <name val="맑은 고딕"/>
      <family val="3"/>
      <charset val="129"/>
      <scheme val="major"/>
    </font>
    <font>
      <sz val="12"/>
      <color theme="1"/>
      <name val="맑은 고딕"/>
      <family val="2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55"/>
      <color theme="1"/>
      <name val="맑은 고딕"/>
      <family val="3"/>
      <charset val="129"/>
      <scheme val="minor"/>
    </font>
    <font>
      <b/>
      <u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sz val="10"/>
      <name val="맑은 고딕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Arial"/>
      <family val="2"/>
    </font>
    <font>
      <sz val="11"/>
      <color rgb="FFFF0000"/>
      <name val="맑은 고딕"/>
      <family val="2"/>
      <scheme val="minor"/>
    </font>
    <font>
      <sz val="11"/>
      <color rgb="FFFF0000"/>
      <name val="맑은 고딕"/>
      <family val="2"/>
    </font>
    <font>
      <sz val="11"/>
      <name val="맑은 고딕"/>
      <family val="2"/>
      <scheme val="minor"/>
    </font>
    <font>
      <sz val="11"/>
      <name val="맑은 고딕"/>
      <family val="2"/>
    </font>
    <font>
      <sz val="11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thin">
        <color indexed="64"/>
      </bottom>
      <diagonal/>
    </border>
    <border>
      <left style="medium">
        <color rgb="FF000000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5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/>
    <xf numFmtId="41" fontId="1" fillId="0" borderId="0" applyFont="0" applyFill="0" applyBorder="0" applyAlignment="0" applyProtection="0">
      <alignment vertical="center"/>
    </xf>
    <xf numFmtId="0" fontId="16" fillId="0" borderId="0"/>
    <xf numFmtId="0" fontId="19" fillId="0" borderId="0"/>
    <xf numFmtId="0" fontId="20" fillId="0" borderId="0"/>
    <xf numFmtId="37" fontId="35" fillId="0" borderId="0"/>
    <xf numFmtId="0" fontId="20" fillId="0" borderId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42" fillId="0" borderId="0"/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2" fillId="0" borderId="0"/>
    <xf numFmtId="41" fontId="4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2" fillId="0" borderId="0"/>
    <xf numFmtId="41" fontId="4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</cellStyleXfs>
  <cellXfs count="604">
    <xf numFmtId="0" fontId="0" fillId="0" borderId="0" xfId="0">
      <alignment vertical="center"/>
    </xf>
    <xf numFmtId="0" fontId="0" fillId="3" borderId="0" xfId="0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ill="1" applyAlignment="1">
      <alignment horizontal="right" vertical="center"/>
    </xf>
    <xf numFmtId="0" fontId="4" fillId="3" borderId="0" xfId="0" applyFont="1" applyFill="1">
      <alignment vertical="center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0" fillId="3" borderId="0" xfId="0" applyFont="1" applyFill="1">
      <alignment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>
      <alignment vertical="center"/>
    </xf>
    <xf numFmtId="0" fontId="10" fillId="3" borderId="7" xfId="0" applyFont="1" applyFill="1" applyBorder="1">
      <alignment vertical="center"/>
    </xf>
    <xf numFmtId="0" fontId="11" fillId="3" borderId="0" xfId="0" applyFont="1" applyFill="1">
      <alignment vertical="center"/>
    </xf>
    <xf numFmtId="0" fontId="12" fillId="3" borderId="0" xfId="0" applyFont="1" applyFill="1" applyAlignment="1">
      <alignment horizontal="right" vertical="center"/>
    </xf>
    <xf numFmtId="0" fontId="13" fillId="5" borderId="0" xfId="0" applyFont="1" applyFill="1" applyAlignment="1">
      <alignment vertical="top"/>
    </xf>
    <xf numFmtId="0" fontId="11" fillId="3" borderId="0" xfId="0" applyFont="1" applyFill="1" applyAlignment="1">
      <alignment horizontal="left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26" xfId="0" applyFont="1" applyFill="1" applyBorder="1">
      <alignment vertical="center"/>
    </xf>
    <xf numFmtId="0" fontId="10" fillId="3" borderId="27" xfId="0" applyFont="1" applyFill="1" applyBorder="1" applyAlignment="1">
      <alignment horizontal="left" vertical="center"/>
    </xf>
    <xf numFmtId="0" fontId="10" fillId="3" borderId="27" xfId="0" applyFont="1" applyFill="1" applyBorder="1">
      <alignment vertical="center"/>
    </xf>
    <xf numFmtId="0" fontId="10" fillId="3" borderId="24" xfId="0" applyFont="1" applyFill="1" applyBorder="1" applyAlignment="1">
      <alignment horizontal="left" vertical="center"/>
    </xf>
    <xf numFmtId="0" fontId="10" fillId="3" borderId="24" xfId="0" applyFont="1" applyFill="1" applyBorder="1">
      <alignment vertical="center"/>
    </xf>
    <xf numFmtId="0" fontId="10" fillId="3" borderId="30" xfId="0" applyFont="1" applyFill="1" applyBorder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31" xfId="0" applyFont="1" applyFill="1" applyBorder="1">
      <alignment vertical="center"/>
    </xf>
    <xf numFmtId="0" fontId="10" fillId="3" borderId="33" xfId="0" applyFont="1" applyFill="1" applyBorder="1">
      <alignment vertical="center"/>
    </xf>
    <xf numFmtId="0" fontId="10" fillId="3" borderId="35" xfId="0" applyFont="1" applyFill="1" applyBorder="1">
      <alignment vertical="center"/>
    </xf>
    <xf numFmtId="9" fontId="10" fillId="3" borderId="13" xfId="0" applyNumberFormat="1" applyFont="1" applyFill="1" applyBorder="1">
      <alignment vertical="center"/>
    </xf>
    <xf numFmtId="9" fontId="10" fillId="3" borderId="7" xfId="0" applyNumberFormat="1" applyFont="1" applyFill="1" applyBorder="1">
      <alignment vertical="center"/>
    </xf>
    <xf numFmtId="9" fontId="10" fillId="3" borderId="31" xfId="0" applyNumberFormat="1" applyFont="1" applyFill="1" applyBorder="1">
      <alignment vertical="center"/>
    </xf>
    <xf numFmtId="9" fontId="10" fillId="3" borderId="24" xfId="0" applyNumberFormat="1" applyFont="1" applyFill="1" applyBorder="1">
      <alignment vertical="center"/>
    </xf>
    <xf numFmtId="9" fontId="10" fillId="3" borderId="35" xfId="0" applyNumberFormat="1" applyFont="1" applyFill="1" applyBorder="1">
      <alignment vertical="center"/>
    </xf>
    <xf numFmtId="9" fontId="10" fillId="3" borderId="30" xfId="0" applyNumberFormat="1" applyFont="1" applyFill="1" applyBorder="1">
      <alignment vertical="center"/>
    </xf>
    <xf numFmtId="0" fontId="10" fillId="3" borderId="26" xfId="0" applyFont="1" applyFill="1" applyBorder="1" applyAlignment="1">
      <alignment horizontal="left" vertical="center"/>
    </xf>
    <xf numFmtId="0" fontId="10" fillId="3" borderId="33" xfId="0" applyFont="1" applyFill="1" applyBorder="1" applyAlignment="1">
      <alignment horizontal="left" vertical="center"/>
    </xf>
    <xf numFmtId="41" fontId="10" fillId="3" borderId="12" xfId="4" applyFont="1" applyFill="1" applyBorder="1" applyAlignment="1">
      <alignment vertical="center"/>
    </xf>
    <xf numFmtId="41" fontId="10" fillId="3" borderId="7" xfId="4" applyFont="1" applyFill="1" applyBorder="1" applyAlignment="1">
      <alignment vertical="center"/>
    </xf>
    <xf numFmtId="41" fontId="10" fillId="3" borderId="14" xfId="4" applyFont="1" applyFill="1" applyBorder="1" applyAlignment="1">
      <alignment vertical="center"/>
    </xf>
    <xf numFmtId="41" fontId="10" fillId="3" borderId="17" xfId="4" applyFont="1" applyFill="1" applyBorder="1" applyAlignment="1">
      <alignment vertical="center"/>
    </xf>
    <xf numFmtId="41" fontId="10" fillId="3" borderId="24" xfId="4" applyFont="1" applyFill="1" applyBorder="1" applyAlignment="1">
      <alignment vertical="center"/>
    </xf>
    <xf numFmtId="41" fontId="10" fillId="3" borderId="25" xfId="4" applyFont="1" applyFill="1" applyBorder="1" applyAlignment="1">
      <alignment vertical="center"/>
    </xf>
    <xf numFmtId="0" fontId="10" fillId="3" borderId="0" xfId="0" applyFont="1" applyFill="1" applyAlignment="1">
      <alignment horizontal="center" vertical="center"/>
    </xf>
    <xf numFmtId="9" fontId="10" fillId="3" borderId="0" xfId="0" applyNumberFormat="1" applyFont="1" applyFill="1" applyAlignment="1">
      <alignment horizontal="center" vertical="center"/>
    </xf>
    <xf numFmtId="0" fontId="10" fillId="3" borderId="0" xfId="5" applyFont="1" applyFill="1"/>
    <xf numFmtId="0" fontId="17" fillId="3" borderId="0" xfId="0" applyFont="1" applyFill="1" applyAlignment="1">
      <alignment horizontal="center" vertical="center"/>
    </xf>
    <xf numFmtId="9" fontId="17" fillId="3" borderId="0" xfId="0" applyNumberFormat="1" applyFont="1" applyFill="1" applyAlignment="1">
      <alignment horizontal="center" vertical="center"/>
    </xf>
    <xf numFmtId="0" fontId="17" fillId="0" borderId="12" xfId="5" applyFont="1" applyBorder="1" applyAlignment="1">
      <alignment horizontal="center" vertical="center"/>
    </xf>
    <xf numFmtId="0" fontId="17" fillId="0" borderId="12" xfId="5" applyFont="1" applyBorder="1"/>
    <xf numFmtId="0" fontId="17" fillId="3" borderId="0" xfId="0" applyFont="1" applyFill="1" applyAlignment="1">
      <alignment horizontal="left" vertical="center"/>
    </xf>
    <xf numFmtId="9" fontId="15" fillId="3" borderId="24" xfId="0" applyNumberFormat="1" applyFont="1" applyFill="1" applyBorder="1">
      <alignment vertical="center"/>
    </xf>
    <xf numFmtId="0" fontId="10" fillId="3" borderId="23" xfId="0" applyFont="1" applyFill="1" applyBorder="1" applyAlignment="1">
      <alignment horizontal="center" vertical="center"/>
    </xf>
    <xf numFmtId="0" fontId="17" fillId="3" borderId="0" xfId="5" applyFont="1" applyFill="1"/>
    <xf numFmtId="0" fontId="10" fillId="3" borderId="13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/>
    </xf>
    <xf numFmtId="9" fontId="10" fillId="3" borderId="13" xfId="0" applyNumberFormat="1" applyFont="1" applyFill="1" applyBorder="1" applyAlignment="1">
      <alignment horizontal="left" vertical="center"/>
    </xf>
    <xf numFmtId="9" fontId="10" fillId="3" borderId="7" xfId="0" applyNumberFormat="1" applyFont="1" applyFill="1" applyBorder="1" applyAlignment="1">
      <alignment horizontal="left" vertical="center"/>
    </xf>
    <xf numFmtId="9" fontId="10" fillId="3" borderId="31" xfId="0" applyNumberFormat="1" applyFont="1" applyFill="1" applyBorder="1" applyAlignment="1">
      <alignment horizontal="left" vertical="center"/>
    </xf>
    <xf numFmtId="41" fontId="10" fillId="3" borderId="0" xfId="4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7" fillId="3" borderId="0" xfId="5" applyFont="1" applyFill="1" applyAlignment="1">
      <alignment horizontal="center" vertical="center"/>
    </xf>
    <xf numFmtId="0" fontId="17" fillId="3" borderId="0" xfId="5" applyFont="1" applyFill="1" applyAlignment="1">
      <alignment horizontal="left"/>
    </xf>
    <xf numFmtId="0" fontId="9" fillId="3" borderId="30" xfId="0" applyFont="1" applyFill="1" applyBorder="1" applyAlignment="1">
      <alignment horizontal="left" vertical="center"/>
    </xf>
    <xf numFmtId="0" fontId="9" fillId="3" borderId="24" xfId="0" applyFont="1" applyFill="1" applyBorder="1">
      <alignment vertical="center"/>
    </xf>
    <xf numFmtId="0" fontId="4" fillId="3" borderId="24" xfId="0" applyFont="1" applyFill="1" applyBorder="1">
      <alignment vertical="center"/>
    </xf>
    <xf numFmtId="0" fontId="4" fillId="3" borderId="35" xfId="0" applyFont="1" applyFill="1" applyBorder="1">
      <alignment vertical="center"/>
    </xf>
    <xf numFmtId="0" fontId="4" fillId="3" borderId="1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41" fontId="4" fillId="3" borderId="0" xfId="4" applyFont="1" applyFill="1" applyBorder="1" applyAlignment="1">
      <alignment horizontal="center" vertical="center"/>
    </xf>
    <xf numFmtId="41" fontId="4" fillId="3" borderId="48" xfId="4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/>
    </xf>
    <xf numFmtId="41" fontId="4" fillId="3" borderId="27" xfId="4" applyFont="1" applyFill="1" applyBorder="1" applyAlignment="1">
      <alignment horizontal="center" vertical="center"/>
    </xf>
    <xf numFmtId="0" fontId="4" fillId="3" borderId="27" xfId="0" applyFont="1" applyFill="1" applyBorder="1">
      <alignment vertical="center"/>
    </xf>
    <xf numFmtId="41" fontId="4" fillId="3" borderId="33" xfId="4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/>
    </xf>
    <xf numFmtId="41" fontId="4" fillId="3" borderId="24" xfId="4" applyFont="1" applyFill="1" applyBorder="1" applyAlignment="1">
      <alignment horizontal="center" vertical="center"/>
    </xf>
    <xf numFmtId="41" fontId="4" fillId="3" borderId="35" xfId="4" applyFont="1" applyFill="1" applyBorder="1" applyAlignment="1">
      <alignment horizontal="center" vertical="center"/>
    </xf>
    <xf numFmtId="41" fontId="4" fillId="3" borderId="0" xfId="4" applyFont="1" applyFill="1" applyBorder="1" applyAlignment="1">
      <alignment vertical="center"/>
    </xf>
    <xf numFmtId="41" fontId="4" fillId="3" borderId="48" xfId="4" applyFont="1" applyFill="1" applyBorder="1" applyAlignment="1">
      <alignment vertical="center"/>
    </xf>
    <xf numFmtId="41" fontId="4" fillId="3" borderId="27" xfId="4" applyFont="1" applyFill="1" applyBorder="1" applyAlignment="1">
      <alignment vertical="center"/>
    </xf>
    <xf numFmtId="41" fontId="4" fillId="3" borderId="33" xfId="4" applyFont="1" applyFill="1" applyBorder="1" applyAlignment="1">
      <alignment vertical="center"/>
    </xf>
    <xf numFmtId="9" fontId="4" fillId="3" borderId="11" xfId="0" applyNumberFormat="1" applyFont="1" applyFill="1" applyBorder="1" applyAlignment="1">
      <alignment horizontal="left" vertical="center"/>
    </xf>
    <xf numFmtId="9" fontId="4" fillId="3" borderId="0" xfId="0" applyNumberFormat="1" applyFont="1" applyFill="1" applyAlignment="1">
      <alignment vertical="center" wrapText="1"/>
    </xf>
    <xf numFmtId="9" fontId="4" fillId="3" borderId="30" xfId="0" applyNumberFormat="1" applyFont="1" applyFill="1" applyBorder="1" applyAlignment="1">
      <alignment horizontal="left" vertical="center"/>
    </xf>
    <xf numFmtId="9" fontId="4" fillId="3" borderId="24" xfId="0" applyNumberFormat="1" applyFont="1" applyFill="1" applyBorder="1" applyAlignment="1">
      <alignment vertical="center" wrapText="1"/>
    </xf>
    <xf numFmtId="41" fontId="4" fillId="3" borderId="24" xfId="4" applyFont="1" applyFill="1" applyBorder="1" applyAlignment="1">
      <alignment vertical="center"/>
    </xf>
    <xf numFmtId="41" fontId="4" fillId="3" borderId="35" xfId="4" applyFont="1" applyFill="1" applyBorder="1" applyAlignment="1">
      <alignment vertical="center"/>
    </xf>
    <xf numFmtId="9" fontId="9" fillId="3" borderId="11" xfId="0" applyNumberFormat="1" applyFont="1" applyFill="1" applyBorder="1" applyAlignment="1">
      <alignment horizontal="left" vertical="center"/>
    </xf>
    <xf numFmtId="9" fontId="9" fillId="3" borderId="0" xfId="0" applyNumberFormat="1" applyFont="1" applyFill="1">
      <alignment vertical="center"/>
    </xf>
    <xf numFmtId="9" fontId="4" fillId="3" borderId="0" xfId="0" applyNumberFormat="1" applyFont="1" applyFill="1">
      <alignment vertical="center"/>
    </xf>
    <xf numFmtId="9" fontId="4" fillId="3" borderId="48" xfId="0" applyNumberFormat="1" applyFont="1" applyFill="1" applyBorder="1" applyAlignment="1">
      <alignment horizontal="right"/>
    </xf>
    <xf numFmtId="0" fontId="4" fillId="3" borderId="41" xfId="0" applyFont="1" applyFill="1" applyBorder="1" applyAlignment="1">
      <alignment horizontal="center" vertical="center"/>
    </xf>
    <xf numFmtId="9" fontId="4" fillId="3" borderId="13" xfId="0" applyNumberFormat="1" applyFont="1" applyFill="1" applyBorder="1" applyAlignment="1">
      <alignment horizontal="left" vertical="center"/>
    </xf>
    <xf numFmtId="9" fontId="4" fillId="3" borderId="7" xfId="0" applyNumberFormat="1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41" fontId="4" fillId="3" borderId="7" xfId="4" applyFont="1" applyFill="1" applyBorder="1" applyAlignment="1">
      <alignment vertical="center"/>
    </xf>
    <xf numFmtId="0" fontId="4" fillId="3" borderId="7" xfId="0" applyFont="1" applyFill="1" applyBorder="1">
      <alignment vertical="center"/>
    </xf>
    <xf numFmtId="41" fontId="4" fillId="3" borderId="14" xfId="4" applyFont="1" applyFill="1" applyBorder="1" applyAlignment="1">
      <alignment vertical="center"/>
    </xf>
    <xf numFmtId="9" fontId="4" fillId="3" borderId="7" xfId="0" applyNumberFormat="1" applyFont="1" applyFill="1" applyBorder="1" applyAlignment="1">
      <alignment horizontal="center" vertical="center"/>
    </xf>
    <xf numFmtId="41" fontId="4" fillId="3" borderId="7" xfId="4" applyFont="1" applyFill="1" applyBorder="1" applyAlignment="1">
      <alignment horizontal="center" vertical="center"/>
    </xf>
    <xf numFmtId="41" fontId="4" fillId="3" borderId="14" xfId="4" applyFont="1" applyFill="1" applyBorder="1" applyAlignment="1">
      <alignment horizontal="center" vertical="center"/>
    </xf>
    <xf numFmtId="0" fontId="4" fillId="3" borderId="45" xfId="5" applyFont="1" applyFill="1" applyBorder="1"/>
    <xf numFmtId="0" fontId="4" fillId="3" borderId="45" xfId="0" applyFont="1" applyFill="1" applyBorder="1">
      <alignment vertical="center"/>
    </xf>
    <xf numFmtId="0" fontId="4" fillId="3" borderId="50" xfId="0" applyFont="1" applyFill="1" applyBorder="1">
      <alignment vertical="center"/>
    </xf>
    <xf numFmtId="0" fontId="4" fillId="0" borderId="43" xfId="5" applyFont="1" applyBorder="1"/>
    <xf numFmtId="0" fontId="4" fillId="0" borderId="36" xfId="5" applyFont="1" applyBorder="1" applyAlignment="1">
      <alignment horizontal="center" vertical="center" wrapText="1"/>
    </xf>
    <xf numFmtId="0" fontId="4" fillId="0" borderId="43" xfId="5" applyFont="1" applyBorder="1" applyAlignment="1">
      <alignment horizontal="left" vertical="center"/>
    </xf>
    <xf numFmtId="0" fontId="11" fillId="0" borderId="0" xfId="6" applyFont="1" applyAlignment="1">
      <alignment vertical="center"/>
    </xf>
    <xf numFmtId="15" fontId="12" fillId="0" borderId="0" xfId="7" quotePrefix="1" applyNumberFormat="1" applyFont="1" applyAlignment="1">
      <alignment horizontal="right" vertical="center"/>
    </xf>
    <xf numFmtId="0" fontId="11" fillId="7" borderId="0" xfId="6" applyFont="1" applyFill="1" applyAlignment="1">
      <alignment vertical="center"/>
    </xf>
    <xf numFmtId="0" fontId="22" fillId="0" borderId="0" xfId="6" applyFont="1" applyAlignment="1">
      <alignment horizontal="left" vertical="center"/>
    </xf>
    <xf numFmtId="0" fontId="23" fillId="0" borderId="0" xfId="6" applyFont="1" applyAlignment="1">
      <alignment vertical="center"/>
    </xf>
    <xf numFmtId="0" fontId="23" fillId="8" borderId="12" xfId="6" applyFont="1" applyFill="1" applyBorder="1" applyAlignment="1">
      <alignment horizontal="center" vertical="center"/>
    </xf>
    <xf numFmtId="0" fontId="23" fillId="8" borderId="12" xfId="6" applyFont="1" applyFill="1" applyBorder="1" applyAlignment="1">
      <alignment horizontal="center" vertical="center" wrapText="1"/>
    </xf>
    <xf numFmtId="3" fontId="24" fillId="0" borderId="12" xfId="6" applyNumberFormat="1" applyFont="1" applyBorder="1" applyAlignment="1">
      <alignment horizontal="center" vertical="center" wrapText="1"/>
    </xf>
    <xf numFmtId="0" fontId="24" fillId="0" borderId="0" xfId="6" applyFont="1" applyAlignment="1">
      <alignment vertical="center"/>
    </xf>
    <xf numFmtId="0" fontId="25" fillId="8" borderId="15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1" fillId="0" borderId="0" xfId="6" applyFont="1" applyAlignment="1">
      <alignment vertical="center" wrapText="1"/>
    </xf>
    <xf numFmtId="0" fontId="23" fillId="0" borderId="8" xfId="6" applyFont="1" applyBorder="1" applyAlignment="1">
      <alignment horizontal="center" vertical="center"/>
    </xf>
    <xf numFmtId="0" fontId="23" fillId="0" borderId="62" xfId="6" applyFont="1" applyBorder="1" applyAlignment="1">
      <alignment horizontal="center" vertical="center"/>
    </xf>
    <xf numFmtId="3" fontId="23" fillId="10" borderId="0" xfId="6" applyNumberFormat="1" applyFont="1" applyFill="1" applyAlignment="1">
      <alignment horizontal="center" vertical="center" wrapText="1"/>
    </xf>
    <xf numFmtId="3" fontId="23" fillId="10" borderId="29" xfId="6" applyNumberFormat="1" applyFont="1" applyFill="1" applyBorder="1" applyAlignment="1">
      <alignment horizontal="center" vertical="center" wrapText="1"/>
    </xf>
    <xf numFmtId="3" fontId="23" fillId="11" borderId="0" xfId="6" applyNumberFormat="1" applyFont="1" applyFill="1" applyAlignment="1">
      <alignment horizontal="center" vertical="center" wrapText="1"/>
    </xf>
    <xf numFmtId="3" fontId="23" fillId="11" borderId="29" xfId="6" applyNumberFormat="1" applyFont="1" applyFill="1" applyBorder="1" applyAlignment="1">
      <alignment horizontal="center" vertical="center" wrapText="1"/>
    </xf>
    <xf numFmtId="3" fontId="23" fillId="12" borderId="27" xfId="6" applyNumberFormat="1" applyFont="1" applyFill="1" applyBorder="1" applyAlignment="1">
      <alignment horizontal="center" vertical="center" wrapText="1"/>
    </xf>
    <xf numFmtId="3" fontId="23" fillId="12" borderId="28" xfId="6" applyNumberFormat="1" applyFont="1" applyFill="1" applyBorder="1" applyAlignment="1">
      <alignment horizontal="center" vertical="center" wrapText="1"/>
    </xf>
    <xf numFmtId="0" fontId="11" fillId="0" borderId="27" xfId="6" applyFont="1" applyBorder="1" applyAlignment="1">
      <alignment vertical="center"/>
    </xf>
    <xf numFmtId="0" fontId="23" fillId="0" borderId="0" xfId="6" applyFont="1" applyAlignment="1">
      <alignment horizontal="center" vertical="center"/>
    </xf>
    <xf numFmtId="3" fontId="23" fillId="0" borderId="0" xfId="6" applyNumberFormat="1" applyFont="1" applyAlignment="1">
      <alignment horizontal="center" vertical="center" wrapText="1"/>
    </xf>
    <xf numFmtId="0" fontId="23" fillId="0" borderId="12" xfId="6" applyFont="1" applyBorder="1" applyAlignment="1">
      <alignment horizontal="center" vertical="center"/>
    </xf>
    <xf numFmtId="3" fontId="23" fillId="0" borderId="12" xfId="6" applyNumberFormat="1" applyFont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 wrapText="1"/>
    </xf>
    <xf numFmtId="0" fontId="28" fillId="0" borderId="0" xfId="6" applyFont="1" applyAlignment="1">
      <alignment horizontal="left" vertical="center"/>
    </xf>
    <xf numFmtId="0" fontId="30" fillId="3" borderId="0" xfId="0" applyFont="1" applyFill="1">
      <alignment vertical="center"/>
    </xf>
    <xf numFmtId="0" fontId="30" fillId="13" borderId="0" xfId="0" applyFont="1" applyFill="1">
      <alignment vertical="center"/>
    </xf>
    <xf numFmtId="0" fontId="32" fillId="13" borderId="0" xfId="0" applyFont="1" applyFill="1">
      <alignment vertical="center"/>
    </xf>
    <xf numFmtId="0" fontId="33" fillId="13" borderId="0" xfId="0" applyFont="1" applyFill="1">
      <alignment vertical="center"/>
    </xf>
    <xf numFmtId="0" fontId="34" fillId="13" borderId="0" xfId="0" applyFont="1" applyFill="1">
      <alignment vertical="center"/>
    </xf>
    <xf numFmtId="0" fontId="11" fillId="3" borderId="0" xfId="6" applyFont="1" applyFill="1" applyAlignment="1">
      <alignment vertical="center"/>
    </xf>
    <xf numFmtId="0" fontId="29" fillId="3" borderId="0" xfId="6" applyFont="1" applyFill="1" applyAlignment="1">
      <alignment vertical="top"/>
    </xf>
    <xf numFmtId="0" fontId="29" fillId="13" borderId="0" xfId="6" applyFont="1" applyFill="1" applyAlignment="1">
      <alignment vertical="top"/>
    </xf>
    <xf numFmtId="0" fontId="11" fillId="0" borderId="0" xfId="6" applyFont="1" applyAlignment="1">
      <alignment horizontal="left" vertical="center"/>
    </xf>
    <xf numFmtId="0" fontId="21" fillId="3" borderId="0" xfId="6" applyFont="1" applyFill="1" applyAlignment="1">
      <alignment vertical="top"/>
    </xf>
    <xf numFmtId="0" fontId="5" fillId="3" borderId="21" xfId="0" applyFont="1" applyFill="1" applyBorder="1">
      <alignment vertical="center"/>
    </xf>
    <xf numFmtId="0" fontId="36" fillId="4" borderId="1" xfId="1" applyFont="1" applyFill="1" applyBorder="1" applyAlignment="1">
      <alignment horizontal="center" vertical="center"/>
    </xf>
    <xf numFmtId="0" fontId="31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36" fillId="4" borderId="2" xfId="0" applyFont="1" applyFill="1" applyBorder="1" applyAlignment="1">
      <alignment horizontal="center" vertical="center"/>
    </xf>
    <xf numFmtId="0" fontId="14" fillId="3" borderId="54" xfId="3" applyFont="1" applyFill="1" applyBorder="1" applyAlignment="1">
      <alignment vertical="center"/>
    </xf>
    <xf numFmtId="0" fontId="14" fillId="3" borderId="52" xfId="3" applyFont="1" applyFill="1" applyBorder="1" applyAlignment="1">
      <alignment vertical="center"/>
    </xf>
    <xf numFmtId="0" fontId="14" fillId="3" borderId="55" xfId="3" applyFont="1" applyFill="1" applyBorder="1" applyAlignment="1">
      <alignment wrapText="1"/>
    </xf>
    <xf numFmtId="0" fontId="14" fillId="0" borderId="55" xfId="3" applyFont="1" applyBorder="1" applyAlignment="1">
      <alignment vertical="center"/>
    </xf>
    <xf numFmtId="0" fontId="14" fillId="0" borderId="40" xfId="3" applyFont="1" applyBorder="1" applyAlignment="1">
      <alignment vertical="center"/>
    </xf>
    <xf numFmtId="0" fontId="14" fillId="0" borderId="56" xfId="3" applyFont="1" applyBorder="1" applyAlignment="1">
      <alignment vertical="center"/>
    </xf>
    <xf numFmtId="0" fontId="14" fillId="0" borderId="19" xfId="3" applyFont="1" applyBorder="1" applyAlignment="1">
      <alignment vertical="center"/>
    </xf>
    <xf numFmtId="0" fontId="14" fillId="0" borderId="57" xfId="3" applyFont="1" applyBorder="1" applyAlignment="1">
      <alignment vertical="center"/>
    </xf>
    <xf numFmtId="0" fontId="14" fillId="0" borderId="39" xfId="3" applyFont="1" applyBorder="1" applyAlignment="1">
      <alignment vertical="center"/>
    </xf>
    <xf numFmtId="0" fontId="14" fillId="0" borderId="52" xfId="3" applyFont="1" applyBorder="1" applyAlignment="1">
      <alignment vertical="center"/>
    </xf>
    <xf numFmtId="0" fontId="39" fillId="0" borderId="60" xfId="0" applyFont="1" applyBorder="1">
      <alignment vertical="center"/>
    </xf>
    <xf numFmtId="0" fontId="39" fillId="0" borderId="19" xfId="0" applyFont="1" applyBorder="1">
      <alignment vertical="center"/>
    </xf>
    <xf numFmtId="0" fontId="39" fillId="0" borderId="52" xfId="0" applyFont="1" applyBorder="1">
      <alignment vertical="center"/>
    </xf>
    <xf numFmtId="0" fontId="39" fillId="0" borderId="61" xfId="0" applyFont="1" applyBorder="1">
      <alignment vertical="center"/>
    </xf>
    <xf numFmtId="0" fontId="39" fillId="0" borderId="55" xfId="0" applyFont="1" applyBorder="1">
      <alignment vertical="center"/>
    </xf>
    <xf numFmtId="0" fontId="39" fillId="0" borderId="57" xfId="0" applyFont="1" applyBorder="1">
      <alignment vertical="center"/>
    </xf>
    <xf numFmtId="0" fontId="39" fillId="0" borderId="61" xfId="0" applyFont="1" applyBorder="1" applyAlignment="1">
      <alignment horizontal="center" vertical="center"/>
    </xf>
    <xf numFmtId="0" fontId="14" fillId="0" borderId="55" xfId="3" applyFont="1" applyBorder="1" applyAlignment="1">
      <alignment vertical="center" wrapText="1"/>
    </xf>
    <xf numFmtId="0" fontId="37" fillId="3" borderId="3" xfId="3" applyFont="1" applyFill="1" applyBorder="1" applyAlignment="1">
      <alignment horizontal="center" vertical="center"/>
    </xf>
    <xf numFmtId="0" fontId="14" fillId="0" borderId="4" xfId="3" applyFont="1" applyBorder="1" applyAlignment="1">
      <alignment vertical="center"/>
    </xf>
    <xf numFmtId="0" fontId="4" fillId="0" borderId="65" xfId="0" applyFont="1" applyBorder="1" applyAlignment="1">
      <alignment horizontal="left" vertical="center"/>
    </xf>
    <xf numFmtId="0" fontId="14" fillId="0" borderId="65" xfId="9" applyFont="1" applyBorder="1" applyAlignment="1">
      <alignment vertical="center"/>
    </xf>
    <xf numFmtId="0" fontId="14" fillId="0" borderId="65" xfId="6" applyFont="1" applyBorder="1" applyAlignment="1">
      <alignment vertical="center"/>
    </xf>
    <xf numFmtId="0" fontId="11" fillId="0" borderId="0" xfId="6" applyFont="1" applyAlignment="1">
      <alignment horizontal="center" vertical="center"/>
    </xf>
    <xf numFmtId="0" fontId="1" fillId="0" borderId="0" xfId="1">
      <alignment vertical="center"/>
    </xf>
    <xf numFmtId="0" fontId="30" fillId="0" borderId="0" xfId="1" applyFont="1">
      <alignment vertical="center"/>
    </xf>
    <xf numFmtId="0" fontId="41" fillId="0" borderId="67" xfId="1" applyFont="1" applyBorder="1" applyAlignment="1">
      <alignment horizontal="center" vertical="center"/>
    </xf>
    <xf numFmtId="0" fontId="41" fillId="0" borderId="46" xfId="1" applyFont="1" applyBorder="1" applyAlignment="1">
      <alignment horizontal="center" vertical="center"/>
    </xf>
    <xf numFmtId="41" fontId="42" fillId="0" borderId="68" xfId="2" applyFont="1" applyBorder="1" applyAlignment="1">
      <alignment horizontal="center"/>
    </xf>
    <xf numFmtId="0" fontId="1" fillId="0" borderId="0" xfId="1" applyAlignment="1">
      <alignment horizontal="center"/>
    </xf>
    <xf numFmtId="0" fontId="41" fillId="0" borderId="69" xfId="1" applyFont="1" applyBorder="1" applyAlignment="1">
      <alignment horizontal="center" vertical="center"/>
    </xf>
    <xf numFmtId="0" fontId="41" fillId="0" borderId="70" xfId="1" applyFont="1" applyBorder="1" applyAlignment="1">
      <alignment horizontal="center" vertical="center"/>
    </xf>
    <xf numFmtId="41" fontId="42" fillId="0" borderId="71" xfId="2" applyFont="1" applyBorder="1" applyAlignment="1">
      <alignment horizontal="center"/>
    </xf>
    <xf numFmtId="0" fontId="1" fillId="0" borderId="0" xfId="1" applyAlignment="1">
      <alignment horizontal="center" vertical="center"/>
    </xf>
    <xf numFmtId="38" fontId="44" fillId="14" borderId="67" xfId="1" applyNumberFormat="1" applyFont="1" applyFill="1" applyBorder="1" applyAlignment="1">
      <alignment horizontal="center" vertical="center"/>
    </xf>
    <xf numFmtId="38" fontId="44" fillId="14" borderId="46" xfId="1" applyNumberFormat="1" applyFont="1" applyFill="1" applyBorder="1" applyAlignment="1">
      <alignment horizontal="center" vertical="center"/>
    </xf>
    <xf numFmtId="38" fontId="44" fillId="0" borderId="0" xfId="1" applyNumberFormat="1" applyFont="1" applyAlignment="1">
      <alignment horizontal="center"/>
    </xf>
    <xf numFmtId="38" fontId="44" fillId="14" borderId="18" xfId="1" applyNumberFormat="1" applyFont="1" applyFill="1" applyBorder="1" applyAlignment="1">
      <alignment horizontal="center" vertical="center"/>
    </xf>
    <xf numFmtId="38" fontId="44" fillId="14" borderId="16" xfId="1" applyNumberFormat="1" applyFont="1" applyFill="1" applyBorder="1" applyAlignment="1">
      <alignment horizontal="center" vertical="center"/>
    </xf>
    <xf numFmtId="38" fontId="45" fillId="0" borderId="48" xfId="2" applyNumberFormat="1" applyFont="1" applyFill="1" applyBorder="1" applyAlignment="1">
      <alignment horizontal="center"/>
    </xf>
    <xf numFmtId="38" fontId="44" fillId="0" borderId="0" xfId="1" applyNumberFormat="1" applyFont="1" applyAlignment="1">
      <alignment horizontal="center" vertical="center"/>
    </xf>
    <xf numFmtId="0" fontId="44" fillId="14" borderId="67" xfId="1" applyFont="1" applyFill="1" applyBorder="1" applyAlignment="1">
      <alignment horizontal="center" vertical="center"/>
    </xf>
    <xf numFmtId="38" fontId="44" fillId="0" borderId="68" xfId="1" quotePrefix="1" applyNumberFormat="1" applyFont="1" applyBorder="1" applyAlignment="1">
      <alignment horizontal="center" vertical="center"/>
    </xf>
    <xf numFmtId="0" fontId="44" fillId="14" borderId="18" xfId="1" applyFont="1" applyFill="1" applyBorder="1" applyAlignment="1">
      <alignment horizontal="center" vertical="center"/>
    </xf>
    <xf numFmtId="38" fontId="44" fillId="0" borderId="48" xfId="1" quotePrefix="1" applyNumberFormat="1" applyFont="1" applyBorder="1" applyAlignment="1">
      <alignment horizontal="center" vertical="center"/>
    </xf>
    <xf numFmtId="38" fontId="46" fillId="0" borderId="52" xfId="1" applyNumberFormat="1" applyFont="1" applyBorder="1" applyAlignment="1">
      <alignment horizontal="center" vertical="center"/>
    </xf>
    <xf numFmtId="38" fontId="44" fillId="0" borderId="52" xfId="1" quotePrefix="1" applyNumberFormat="1" applyFont="1" applyBorder="1" applyAlignment="1">
      <alignment horizontal="center" vertical="center"/>
    </xf>
    <xf numFmtId="38" fontId="46" fillId="0" borderId="48" xfId="1" applyNumberFormat="1" applyFont="1" applyBorder="1" applyAlignment="1">
      <alignment horizontal="center" vertical="center"/>
    </xf>
    <xf numFmtId="38" fontId="44" fillId="14" borderId="36" xfId="1" applyNumberFormat="1" applyFont="1" applyFill="1" applyBorder="1" applyAlignment="1">
      <alignment horizontal="center" vertical="center"/>
    </xf>
    <xf numFmtId="38" fontId="44" fillId="14" borderId="43" xfId="1" applyNumberFormat="1" applyFont="1" applyFill="1" applyBorder="1" applyAlignment="1">
      <alignment horizontal="center" vertical="center"/>
    </xf>
    <xf numFmtId="38" fontId="47" fillId="0" borderId="50" xfId="2" applyNumberFormat="1" applyFont="1" applyFill="1" applyBorder="1" applyAlignment="1">
      <alignment horizontal="center"/>
    </xf>
    <xf numFmtId="38" fontId="45" fillId="0" borderId="48" xfId="2" quotePrefix="1" applyNumberFormat="1" applyFont="1" applyFill="1" applyBorder="1" applyAlignment="1">
      <alignment horizontal="center"/>
    </xf>
    <xf numFmtId="38" fontId="46" fillId="0" borderId="48" xfId="1" quotePrefix="1" applyNumberFormat="1" applyFont="1" applyBorder="1" applyAlignment="1">
      <alignment horizontal="center" vertical="center"/>
    </xf>
    <xf numFmtId="38" fontId="48" fillId="15" borderId="18" xfId="2" applyNumberFormat="1" applyFont="1" applyFill="1" applyBorder="1" applyAlignment="1">
      <alignment horizontal="center" vertical="center"/>
    </xf>
    <xf numFmtId="38" fontId="44" fillId="15" borderId="16" xfId="1" applyNumberFormat="1" applyFont="1" applyFill="1" applyBorder="1" applyAlignment="1">
      <alignment horizontal="center" vertical="center"/>
    </xf>
    <xf numFmtId="38" fontId="46" fillId="15" borderId="67" xfId="2" applyNumberFormat="1" applyFont="1" applyFill="1" applyBorder="1" applyAlignment="1">
      <alignment horizontal="center" vertical="center"/>
    </xf>
    <xf numFmtId="38" fontId="44" fillId="15" borderId="46" xfId="1" applyNumberFormat="1" applyFont="1" applyFill="1" applyBorder="1" applyAlignment="1">
      <alignment horizontal="center" vertical="center"/>
    </xf>
    <xf numFmtId="41" fontId="46" fillId="15" borderId="67" xfId="2" applyFont="1" applyFill="1" applyBorder="1" applyAlignment="1">
      <alignment horizontal="center" vertical="center"/>
    </xf>
    <xf numFmtId="38" fontId="48" fillId="15" borderId="18" xfId="1" applyNumberFormat="1" applyFont="1" applyFill="1" applyBorder="1" applyAlignment="1">
      <alignment horizontal="center" vertical="center"/>
    </xf>
    <xf numFmtId="38" fontId="45" fillId="0" borderId="0" xfId="1" applyNumberFormat="1" applyFont="1" applyAlignment="1">
      <alignment horizontal="center"/>
    </xf>
    <xf numFmtId="38" fontId="46" fillId="15" borderId="18" xfId="1" applyNumberFormat="1" applyFont="1" applyFill="1" applyBorder="1" applyAlignment="1">
      <alignment horizontal="center" vertical="center"/>
    </xf>
    <xf numFmtId="38" fontId="46" fillId="0" borderId="48" xfId="2" quotePrefix="1" applyNumberFormat="1" applyFont="1" applyFill="1" applyBorder="1" applyAlignment="1">
      <alignment horizontal="center" vertical="center"/>
    </xf>
    <xf numFmtId="0" fontId="46" fillId="15" borderId="18" xfId="1" applyFont="1" applyFill="1" applyBorder="1" applyAlignment="1">
      <alignment horizontal="center" vertical="center"/>
    </xf>
    <xf numFmtId="38" fontId="24" fillId="15" borderId="18" xfId="1" applyNumberFormat="1" applyFont="1" applyFill="1" applyBorder="1" applyAlignment="1">
      <alignment horizontal="center" vertical="center"/>
    </xf>
    <xf numFmtId="38" fontId="44" fillId="15" borderId="18" xfId="1" applyNumberFormat="1" applyFont="1" applyFill="1" applyBorder="1" applyAlignment="1">
      <alignment horizontal="center" vertical="center"/>
    </xf>
    <xf numFmtId="0" fontId="44" fillId="15" borderId="18" xfId="1" applyFont="1" applyFill="1" applyBorder="1" applyAlignment="1">
      <alignment horizontal="center" vertical="center"/>
    </xf>
    <xf numFmtId="0" fontId="44" fillId="0" borderId="0" xfId="1" applyFont="1">
      <alignment vertical="center"/>
    </xf>
    <xf numFmtId="38" fontId="24" fillId="15" borderId="36" xfId="1" applyNumberFormat="1" applyFont="1" applyFill="1" applyBorder="1" applyAlignment="1">
      <alignment horizontal="center" vertical="center"/>
    </xf>
    <xf numFmtId="38" fontId="44" fillId="15" borderId="43" xfId="1" applyNumberFormat="1" applyFont="1" applyFill="1" applyBorder="1" applyAlignment="1">
      <alignment horizontal="center" vertical="center"/>
    </xf>
    <xf numFmtId="176" fontId="49" fillId="0" borderId="50" xfId="2" applyNumberFormat="1" applyFont="1" applyFill="1" applyBorder="1" applyAlignment="1">
      <alignment horizontal="center"/>
    </xf>
    <xf numFmtId="38" fontId="44" fillId="15" borderId="36" xfId="1" applyNumberFormat="1" applyFont="1" applyFill="1" applyBorder="1" applyAlignment="1">
      <alignment horizontal="center" vertical="center"/>
    </xf>
    <xf numFmtId="38" fontId="46" fillId="0" borderId="50" xfId="2" quotePrefix="1" applyNumberFormat="1" applyFont="1" applyFill="1" applyBorder="1" applyAlignment="1">
      <alignment horizontal="center" vertical="center"/>
    </xf>
    <xf numFmtId="38" fontId="44" fillId="0" borderId="50" xfId="1" quotePrefix="1" applyNumberFormat="1" applyFont="1" applyBorder="1" applyAlignment="1">
      <alignment horizontal="center" vertical="center"/>
    </xf>
    <xf numFmtId="0" fontId="43" fillId="0" borderId="0" xfId="1" applyFont="1" applyAlignment="1">
      <alignment horizontal="center" vertical="center"/>
    </xf>
    <xf numFmtId="38" fontId="24" fillId="0" borderId="0" xfId="1" applyNumberFormat="1" applyFont="1" applyAlignment="1">
      <alignment horizontal="center" vertical="center"/>
    </xf>
    <xf numFmtId="38" fontId="45" fillId="0" borderId="0" xfId="2" applyNumberFormat="1" applyFont="1" applyFill="1" applyBorder="1" applyAlignment="1">
      <alignment horizontal="center"/>
    </xf>
    <xf numFmtId="38" fontId="46" fillId="0" borderId="0" xfId="2" quotePrefix="1" applyNumberFormat="1" applyFont="1" applyFill="1" applyBorder="1" applyAlignment="1">
      <alignment horizontal="center" vertical="center"/>
    </xf>
    <xf numFmtId="0" fontId="44" fillId="0" borderId="0" xfId="1" applyFont="1" applyAlignment="1">
      <alignment horizontal="center" vertical="center"/>
    </xf>
    <xf numFmtId="38" fontId="48" fillId="0" borderId="0" xfId="2" quotePrefix="1" applyNumberFormat="1" applyFont="1" applyFill="1" applyBorder="1" applyAlignment="1">
      <alignment horizontal="center" vertical="center"/>
    </xf>
    <xf numFmtId="38" fontId="44" fillId="0" borderId="0" xfId="1" quotePrefix="1" applyNumberFormat="1" applyFont="1" applyAlignment="1">
      <alignment horizontal="center" vertical="center"/>
    </xf>
    <xf numFmtId="0" fontId="50" fillId="3" borderId="26" xfId="0" applyFont="1" applyFill="1" applyBorder="1" applyAlignment="1">
      <alignment horizontal="left" vertical="center"/>
    </xf>
    <xf numFmtId="0" fontId="50" fillId="3" borderId="27" xfId="0" applyFont="1" applyFill="1" applyBorder="1" applyAlignment="1">
      <alignment horizontal="center" vertical="center"/>
    </xf>
    <xf numFmtId="0" fontId="50" fillId="3" borderId="33" xfId="0" applyFont="1" applyFill="1" applyBorder="1" applyAlignment="1">
      <alignment horizontal="center" vertical="center"/>
    </xf>
    <xf numFmtId="0" fontId="37" fillId="5" borderId="1" xfId="0" applyFont="1" applyFill="1" applyBorder="1" applyAlignment="1">
      <alignment horizontal="center" vertical="center"/>
    </xf>
    <xf numFmtId="0" fontId="37" fillId="5" borderId="21" xfId="0" applyFont="1" applyFill="1" applyBorder="1" applyAlignment="1">
      <alignment horizontal="center" vertical="center"/>
    </xf>
    <xf numFmtId="14" fontId="14" fillId="3" borderId="5" xfId="0" applyNumberFormat="1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38" fontId="45" fillId="0" borderId="75" xfId="2" quotePrefix="1" applyNumberFormat="1" applyFont="1" applyFill="1" applyBorder="1" applyAlignment="1">
      <alignment horizontal="center"/>
    </xf>
    <xf numFmtId="38" fontId="46" fillId="0" borderId="75" xfId="1" applyNumberFormat="1" applyFont="1" applyBorder="1" applyAlignment="1">
      <alignment horizontal="center" vertical="center"/>
    </xf>
    <xf numFmtId="38" fontId="45" fillId="0" borderId="52" xfId="2" quotePrefix="1" applyNumberFormat="1" applyFont="1" applyFill="1" applyBorder="1" applyAlignment="1">
      <alignment horizontal="center"/>
    </xf>
    <xf numFmtId="38" fontId="45" fillId="0" borderId="68" xfId="2" applyNumberFormat="1" applyFont="1" applyFill="1" applyBorder="1" applyAlignment="1">
      <alignment horizontal="center"/>
    </xf>
    <xf numFmtId="0" fontId="21" fillId="7" borderId="0" xfId="6" applyFont="1" applyFill="1" applyAlignment="1">
      <alignment vertical="top"/>
    </xf>
    <xf numFmtId="0" fontId="51" fillId="3" borderId="0" xfId="0" applyFont="1" applyFill="1" applyAlignment="1">
      <alignment horizontal="right" vertical="center"/>
    </xf>
    <xf numFmtId="0" fontId="17" fillId="3" borderId="0" xfId="0" applyFont="1" applyFill="1">
      <alignment vertical="center"/>
    </xf>
    <xf numFmtId="9" fontId="10" fillId="3" borderId="0" xfId="0" applyNumberFormat="1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41" fontId="10" fillId="3" borderId="12" xfId="4" applyFont="1" applyFill="1" applyBorder="1" applyAlignment="1">
      <alignment horizontal="center" vertical="center"/>
    </xf>
    <xf numFmtId="41" fontId="10" fillId="3" borderId="23" xfId="4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5" fillId="3" borderId="21" xfId="0" applyFont="1" applyFill="1" applyBorder="1">
      <alignment vertical="center"/>
    </xf>
    <xf numFmtId="0" fontId="10" fillId="3" borderId="21" xfId="0" applyFont="1" applyFill="1" applyBorder="1">
      <alignment vertical="center"/>
    </xf>
    <xf numFmtId="0" fontId="10" fillId="3" borderId="64" xfId="0" applyFont="1" applyFill="1" applyBorder="1">
      <alignment vertical="center"/>
    </xf>
    <xf numFmtId="0" fontId="52" fillId="4" borderId="1" xfId="0" applyFont="1" applyFill="1" applyBorder="1" applyAlignment="1">
      <alignment horizontal="center" vertical="center"/>
    </xf>
    <xf numFmtId="0" fontId="52" fillId="4" borderId="22" xfId="0" applyFont="1" applyFill="1" applyBorder="1" applyAlignment="1">
      <alignment horizontal="center" vertical="center" wrapText="1"/>
    </xf>
    <xf numFmtId="9" fontId="52" fillId="4" borderId="22" xfId="0" applyNumberFormat="1" applyFont="1" applyFill="1" applyBorder="1" applyAlignment="1">
      <alignment horizontal="center" vertical="center" wrapText="1"/>
    </xf>
    <xf numFmtId="0" fontId="52" fillId="4" borderId="22" xfId="0" applyFont="1" applyFill="1" applyBorder="1" applyAlignment="1">
      <alignment horizontal="center" vertical="center"/>
    </xf>
    <xf numFmtId="41" fontId="52" fillId="4" borderId="22" xfId="4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38" fontId="45" fillId="0" borderId="50" xfId="2" quotePrefix="1" applyNumberFormat="1" applyFont="1" applyFill="1" applyBorder="1" applyAlignment="1">
      <alignment horizontal="center"/>
    </xf>
    <xf numFmtId="38" fontId="48" fillId="15" borderId="67" xfId="2" applyNumberFormat="1" applyFont="1" applyFill="1" applyBorder="1" applyAlignment="1">
      <alignment horizontal="center" vertical="center"/>
    </xf>
    <xf numFmtId="0" fontId="50" fillId="3" borderId="44" xfId="0" applyFont="1" applyFill="1" applyBorder="1" applyAlignment="1">
      <alignment horizontal="left" vertical="center"/>
    </xf>
    <xf numFmtId="0" fontId="50" fillId="3" borderId="45" xfId="0" applyFont="1" applyFill="1" applyBorder="1" applyAlignment="1">
      <alignment horizontal="center" vertical="center"/>
    </xf>
    <xf numFmtId="0" fontId="50" fillId="3" borderId="50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top"/>
    </xf>
    <xf numFmtId="0" fontId="15" fillId="3" borderId="14" xfId="0" applyFont="1" applyFill="1" applyBorder="1" applyAlignment="1">
      <alignment horizontal="center" vertical="center"/>
    </xf>
    <xf numFmtId="41" fontId="52" fillId="4" borderId="2" xfId="4" applyFont="1" applyFill="1" applyBorder="1" applyAlignment="1">
      <alignment horizontal="center" vertical="center"/>
    </xf>
    <xf numFmtId="0" fontId="21" fillId="13" borderId="0" xfId="6" applyFont="1" applyFill="1" applyAlignment="1">
      <alignment horizontal="left" vertical="top"/>
    </xf>
    <xf numFmtId="0" fontId="36" fillId="4" borderId="21" xfId="1" applyFont="1" applyFill="1" applyBorder="1" applyAlignment="1">
      <alignment horizontal="center" vertical="center"/>
    </xf>
    <xf numFmtId="37" fontId="37" fillId="0" borderId="0" xfId="8" applyFont="1" applyAlignment="1">
      <alignment horizontal="center" vertical="center" wrapText="1"/>
    </xf>
    <xf numFmtId="37" fontId="37" fillId="0" borderId="24" xfId="8" applyFont="1" applyBorder="1" applyAlignment="1">
      <alignment horizontal="center" vertical="center" wrapText="1"/>
    </xf>
    <xf numFmtId="37" fontId="37" fillId="0" borderId="24" xfId="8" applyFont="1" applyBorder="1" applyAlignment="1">
      <alignment horizontal="center" vertical="center"/>
    </xf>
    <xf numFmtId="37" fontId="37" fillId="0" borderId="27" xfId="8" applyFont="1" applyBorder="1" applyAlignment="1">
      <alignment horizontal="center" vertical="center"/>
    </xf>
    <xf numFmtId="37" fontId="37" fillId="0" borderId="0" xfId="8" applyFont="1" applyAlignment="1">
      <alignment horizontal="center" vertical="center"/>
    </xf>
    <xf numFmtId="0" fontId="10" fillId="0" borderId="0" xfId="6" applyFont="1" applyAlignment="1">
      <alignment vertical="center" wrapText="1"/>
    </xf>
    <xf numFmtId="0" fontId="14" fillId="0" borderId="76" xfId="9" applyFont="1" applyBorder="1" applyAlignment="1">
      <alignment vertical="center"/>
    </xf>
    <xf numFmtId="37" fontId="37" fillId="0" borderId="76" xfId="8" applyFont="1" applyBorder="1" applyAlignment="1">
      <alignment horizontal="center" vertical="center" wrapText="1"/>
    </xf>
    <xf numFmtId="0" fontId="36" fillId="4" borderId="64" xfId="1" applyFont="1" applyFill="1" applyBorder="1" applyAlignment="1">
      <alignment horizontal="center" vertical="center"/>
    </xf>
    <xf numFmtId="37" fontId="37" fillId="0" borderId="48" xfId="8" applyFont="1" applyBorder="1" applyAlignment="1">
      <alignment horizontal="center" vertical="center" wrapText="1"/>
    </xf>
    <xf numFmtId="37" fontId="37" fillId="0" borderId="77" xfId="8" applyFont="1" applyBorder="1" applyAlignment="1">
      <alignment horizontal="center" vertical="center" wrapText="1"/>
    </xf>
    <xf numFmtId="37" fontId="37" fillId="0" borderId="35" xfId="8" applyFont="1" applyBorder="1" applyAlignment="1">
      <alignment horizontal="center" vertical="center" wrapText="1"/>
    </xf>
    <xf numFmtId="37" fontId="37" fillId="0" borderId="35" xfId="8" applyFont="1" applyBorder="1" applyAlignment="1">
      <alignment horizontal="center" vertical="center"/>
    </xf>
    <xf numFmtId="37" fontId="37" fillId="0" borderId="33" xfId="8" applyFont="1" applyBorder="1" applyAlignment="1">
      <alignment horizontal="center" vertical="center"/>
    </xf>
    <xf numFmtId="37" fontId="37" fillId="0" borderId="48" xfId="8" applyFont="1" applyBorder="1" applyAlignment="1">
      <alignment horizontal="center" vertical="center"/>
    </xf>
    <xf numFmtId="37" fontId="37" fillId="0" borderId="45" xfId="8" applyFont="1" applyBorder="1" applyAlignment="1">
      <alignment horizontal="center" vertical="center"/>
    </xf>
    <xf numFmtId="37" fontId="37" fillId="0" borderId="50" xfId="8" applyFont="1" applyBorder="1" applyAlignment="1">
      <alignment horizontal="center" vertical="center"/>
    </xf>
    <xf numFmtId="0" fontId="36" fillId="4" borderId="79" xfId="0" applyFont="1" applyFill="1" applyBorder="1" applyAlignment="1">
      <alignment horizontal="center" vertical="center"/>
    </xf>
    <xf numFmtId="0" fontId="14" fillId="0" borderId="80" xfId="6" applyFont="1" applyBorder="1" applyAlignment="1">
      <alignment vertical="center"/>
    </xf>
    <xf numFmtId="0" fontId="14" fillId="0" borderId="81" xfId="6" applyFont="1" applyBorder="1" applyAlignment="1">
      <alignment vertical="center"/>
    </xf>
    <xf numFmtId="0" fontId="14" fillId="0" borderId="82" xfId="6" applyFont="1" applyBorder="1" applyAlignment="1">
      <alignment vertical="center"/>
    </xf>
    <xf numFmtId="0" fontId="14" fillId="0" borderId="83" xfId="6" applyFont="1" applyBorder="1" applyAlignment="1">
      <alignment vertical="center"/>
    </xf>
    <xf numFmtId="37" fontId="37" fillId="0" borderId="84" xfId="8" applyFont="1" applyBorder="1" applyAlignment="1">
      <alignment horizontal="center" vertical="center"/>
    </xf>
    <xf numFmtId="37" fontId="37" fillId="0" borderId="85" xfId="8" applyFont="1" applyBorder="1" applyAlignment="1">
      <alignment horizontal="center" vertical="center"/>
    </xf>
    <xf numFmtId="0" fontId="4" fillId="12" borderId="12" xfId="0" applyFont="1" applyFill="1" applyBorder="1">
      <alignment vertical="center"/>
    </xf>
    <xf numFmtId="0" fontId="9" fillId="12" borderId="12" xfId="0" applyFont="1" applyFill="1" applyBorder="1" applyAlignment="1">
      <alignment horizontal="center" vertical="center"/>
    </xf>
    <xf numFmtId="0" fontId="9" fillId="12" borderId="14" xfId="0" applyFont="1" applyFill="1" applyBorder="1" applyAlignment="1">
      <alignment horizontal="center" vertical="center"/>
    </xf>
    <xf numFmtId="0" fontId="4" fillId="7" borderId="66" xfId="0" applyFont="1" applyFill="1" applyBorder="1" applyAlignment="1">
      <alignment horizontal="center" vertical="center"/>
    </xf>
    <xf numFmtId="0" fontId="4" fillId="0" borderId="66" xfId="0" applyFont="1" applyBorder="1">
      <alignment vertical="center"/>
    </xf>
    <xf numFmtId="0" fontId="4" fillId="7" borderId="17" xfId="0" applyFont="1" applyFill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66" xfId="0" applyFont="1" applyBorder="1" applyAlignment="1">
      <alignment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/>
    </xf>
    <xf numFmtId="41" fontId="52" fillId="4" borderId="42" xfId="4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 wrapText="1"/>
    </xf>
    <xf numFmtId="0" fontId="55" fillId="3" borderId="27" xfId="0" applyFont="1" applyFill="1" applyBorder="1" applyAlignment="1">
      <alignment horizontal="center" vertical="center"/>
    </xf>
    <xf numFmtId="0" fontId="55" fillId="3" borderId="33" xfId="0" applyFont="1" applyFill="1" applyBorder="1" applyAlignment="1">
      <alignment horizontal="center" vertical="center"/>
    </xf>
    <xf numFmtId="0" fontId="56" fillId="0" borderId="78" xfId="6" applyFont="1" applyBorder="1" applyAlignment="1">
      <alignment vertical="center"/>
    </xf>
    <xf numFmtId="0" fontId="14" fillId="0" borderId="86" xfId="3" applyFont="1" applyBorder="1" applyAlignment="1">
      <alignment horizontal="left" vertical="center"/>
    </xf>
    <xf numFmtId="0" fontId="14" fillId="0" borderId="6" xfId="3" applyFont="1" applyBorder="1" applyAlignment="1">
      <alignment horizontal="left" vertical="center"/>
    </xf>
    <xf numFmtId="0" fontId="0" fillId="3" borderId="12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23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37" xfId="0" applyFill="1" applyBorder="1">
      <alignment vertical="center"/>
    </xf>
    <xf numFmtId="0" fontId="0" fillId="3" borderId="31" xfId="0" applyFill="1" applyBorder="1">
      <alignment vertical="center"/>
    </xf>
    <xf numFmtId="0" fontId="0" fillId="3" borderId="38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38" fontId="45" fillId="0" borderId="68" xfId="2" quotePrefix="1" applyNumberFormat="1" applyFont="1" applyFill="1" applyBorder="1" applyAlignment="1">
      <alignment horizontal="center"/>
    </xf>
    <xf numFmtId="38" fontId="46" fillId="0" borderId="68" xfId="1" applyNumberFormat="1" applyFont="1" applyBorder="1" applyAlignment="1">
      <alignment horizontal="center" vertical="center"/>
    </xf>
    <xf numFmtId="38" fontId="45" fillId="0" borderId="52" xfId="2" applyNumberFormat="1" applyFont="1" applyFill="1" applyBorder="1" applyAlignment="1">
      <alignment horizontal="center"/>
    </xf>
    <xf numFmtId="38" fontId="46" fillId="0" borderId="68" xfId="2" quotePrefix="1" applyNumberFormat="1" applyFont="1" applyFill="1" applyBorder="1" applyAlignment="1">
      <alignment horizontal="center" vertical="center"/>
    </xf>
    <xf numFmtId="38" fontId="48" fillId="0" borderId="68" xfId="2" quotePrefix="1" applyNumberFormat="1" applyFont="1" applyFill="1" applyBorder="1" applyAlignment="1">
      <alignment horizontal="center" vertical="center"/>
    </xf>
    <xf numFmtId="176" fontId="45" fillId="0" borderId="48" xfId="2" applyNumberFormat="1" applyFont="1" applyFill="1" applyBorder="1" applyAlignment="1">
      <alignment horizontal="center"/>
    </xf>
    <xf numFmtId="38" fontId="48" fillId="0" borderId="48" xfId="2" quotePrefix="1" applyNumberFormat="1" applyFont="1" applyFill="1" applyBorder="1" applyAlignment="1">
      <alignment horizontal="center" vertical="center"/>
    </xf>
    <xf numFmtId="0" fontId="24" fillId="0" borderId="48" xfId="1" applyFont="1" applyBorder="1" applyAlignment="1">
      <alignment horizontal="center" vertical="center"/>
    </xf>
    <xf numFmtId="38" fontId="45" fillId="0" borderId="50" xfId="2" applyNumberFormat="1" applyFont="1" applyFill="1" applyBorder="1" applyAlignment="1">
      <alignment horizontal="center"/>
    </xf>
    <xf numFmtId="176" fontId="45" fillId="0" borderId="68" xfId="2" quotePrefix="1" applyNumberFormat="1" applyFont="1" applyFill="1" applyBorder="1" applyAlignment="1">
      <alignment horizontal="center"/>
    </xf>
    <xf numFmtId="176" fontId="45" fillId="0" borderId="50" xfId="2" applyNumberFormat="1" applyFont="1" applyFill="1" applyBorder="1" applyAlignment="1">
      <alignment horizontal="center"/>
    </xf>
    <xf numFmtId="0" fontId="24" fillId="0" borderId="50" xfId="1" applyFont="1" applyBorder="1" applyAlignment="1">
      <alignment horizontal="center" vertical="center"/>
    </xf>
    <xf numFmtId="0" fontId="56" fillId="3" borderId="30" xfId="0" applyFont="1" applyFill="1" applyBorder="1" applyAlignment="1">
      <alignment horizontal="left" vertical="center"/>
    </xf>
    <xf numFmtId="0" fontId="15" fillId="3" borderId="24" xfId="0" applyFont="1" applyFill="1" applyBorder="1" applyAlignment="1">
      <alignment horizontal="left" vertical="center"/>
    </xf>
    <xf numFmtId="0" fontId="15" fillId="3" borderId="35" xfId="0" applyFont="1" applyFill="1" applyBorder="1" applyAlignment="1">
      <alignment horizontal="left" vertical="center"/>
    </xf>
    <xf numFmtId="0" fontId="10" fillId="3" borderId="21" xfId="0" applyFont="1" applyFill="1" applyBorder="1" applyAlignment="1">
      <alignment horizontal="left" vertical="center"/>
    </xf>
    <xf numFmtId="0" fontId="57" fillId="3" borderId="0" xfId="0" applyFont="1" applyFill="1">
      <alignment vertical="center"/>
    </xf>
    <xf numFmtId="0" fontId="58" fillId="3" borderId="0" xfId="0" applyFont="1" applyFill="1" applyAlignment="1">
      <alignment horizontal="left" vertical="center"/>
    </xf>
    <xf numFmtId="0" fontId="57" fillId="3" borderId="12" xfId="0" applyFont="1" applyFill="1" applyBorder="1" applyAlignment="1">
      <alignment horizontal="center" vertical="center"/>
    </xf>
    <xf numFmtId="38" fontId="59" fillId="3" borderId="12" xfId="10" applyNumberFormat="1" applyFont="1" applyFill="1" applyBorder="1" applyAlignment="1">
      <alignment horizontal="center"/>
    </xf>
    <xf numFmtId="38" fontId="59" fillId="3" borderId="12" xfId="10" quotePrefix="1" applyNumberFormat="1" applyFont="1" applyFill="1" applyBorder="1" applyAlignment="1">
      <alignment horizontal="center" vertical="center"/>
    </xf>
    <xf numFmtId="0" fontId="55" fillId="3" borderId="26" xfId="0" applyFont="1" applyFill="1" applyBorder="1" applyAlignment="1">
      <alignment horizontal="left" vertical="center"/>
    </xf>
    <xf numFmtId="0" fontId="0" fillId="0" borderId="0" xfId="1" applyFont="1">
      <alignment vertical="center"/>
    </xf>
    <xf numFmtId="3" fontId="24" fillId="0" borderId="48" xfId="1" applyNumberFormat="1" applyFont="1" applyBorder="1" applyAlignment="1">
      <alignment horizontal="center" vertical="center"/>
    </xf>
    <xf numFmtId="0" fontId="57" fillId="3" borderId="15" xfId="0" applyFont="1" applyFill="1" applyBorder="1" applyAlignment="1">
      <alignment horizontal="center" vertical="center"/>
    </xf>
    <xf numFmtId="38" fontId="24" fillId="15" borderId="17" xfId="1" applyNumberFormat="1" applyFont="1" applyFill="1" applyBorder="1" applyAlignment="1">
      <alignment horizontal="center" vertical="center"/>
    </xf>
    <xf numFmtId="38" fontId="44" fillId="14" borderId="12" xfId="1" applyNumberFormat="1" applyFont="1" applyFill="1" applyBorder="1" applyAlignment="1">
      <alignment horizontal="center" vertical="center"/>
    </xf>
    <xf numFmtId="38" fontId="48" fillId="15" borderId="12" xfId="2" applyNumberFormat="1" applyFont="1" applyFill="1" applyBorder="1" applyAlignment="1">
      <alignment horizontal="center" vertical="center"/>
    </xf>
    <xf numFmtId="38" fontId="48" fillId="15" borderId="12" xfId="1" applyNumberFormat="1" applyFont="1" applyFill="1" applyBorder="1" applyAlignment="1">
      <alignment horizontal="center" vertical="center"/>
    </xf>
    <xf numFmtId="38" fontId="24" fillId="15" borderId="12" xfId="1" applyNumberFormat="1" applyFont="1" applyFill="1" applyBorder="1" applyAlignment="1">
      <alignment horizontal="center" vertical="center"/>
    </xf>
    <xf numFmtId="41" fontId="10" fillId="3" borderId="15" xfId="4" applyFont="1" applyFill="1" applyBorder="1" applyAlignment="1">
      <alignment horizontal="center" vertical="center"/>
    </xf>
    <xf numFmtId="41" fontId="10" fillId="3" borderId="30" xfId="4" applyFont="1" applyFill="1" applyBorder="1" applyAlignment="1">
      <alignment horizontal="center" vertical="center"/>
    </xf>
    <xf numFmtId="41" fontId="10" fillId="3" borderId="24" xfId="4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 wrapText="1"/>
    </xf>
    <xf numFmtId="0" fontId="14" fillId="0" borderId="40" xfId="3" applyFont="1" applyBorder="1" applyAlignment="1">
      <alignment vertical="top"/>
    </xf>
    <xf numFmtId="9" fontId="10" fillId="3" borderId="12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4" fillId="0" borderId="89" xfId="9" applyFont="1" applyBorder="1" applyAlignment="1">
      <alignment vertical="center"/>
    </xf>
    <xf numFmtId="37" fontId="37" fillId="0" borderId="90" xfId="8" applyFont="1" applyBorder="1" applyAlignment="1">
      <alignment horizontal="center" vertical="center" wrapText="1"/>
    </xf>
    <xf numFmtId="37" fontId="37" fillId="0" borderId="91" xfId="8" applyFont="1" applyBorder="1" applyAlignment="1">
      <alignment horizontal="center" vertical="center" wrapText="1"/>
    </xf>
    <xf numFmtId="37" fontId="37" fillId="0" borderId="92" xfId="8" applyFont="1" applyBorder="1" applyAlignment="1">
      <alignment horizontal="center" vertical="center" wrapText="1"/>
    </xf>
    <xf numFmtId="38" fontId="46" fillId="15" borderId="18" xfId="2" applyNumberFormat="1" applyFont="1" applyFill="1" applyBorder="1" applyAlignment="1">
      <alignment horizontal="center" vertical="center"/>
    </xf>
    <xf numFmtId="38" fontId="44" fillId="16" borderId="18" xfId="1" applyNumberFormat="1" applyFont="1" applyFill="1" applyBorder="1" applyAlignment="1">
      <alignment horizontal="center" vertical="center"/>
    </xf>
    <xf numFmtId="38" fontId="44" fillId="16" borderId="43" xfId="1" applyNumberFormat="1" applyFont="1" applyFill="1" applyBorder="1" applyAlignment="1">
      <alignment horizontal="center" vertical="center"/>
    </xf>
    <xf numFmtId="38" fontId="44" fillId="16" borderId="48" xfId="1" quotePrefix="1" applyNumberFormat="1" applyFont="1" applyFill="1" applyBorder="1" applyAlignment="1">
      <alignment horizontal="center" vertical="center"/>
    </xf>
    <xf numFmtId="38" fontId="44" fillId="16" borderId="36" xfId="1" applyNumberFormat="1" applyFont="1" applyFill="1" applyBorder="1" applyAlignment="1">
      <alignment horizontal="center" vertical="center"/>
    </xf>
    <xf numFmtId="3" fontId="24" fillId="16" borderId="50" xfId="1" applyNumberFormat="1" applyFont="1" applyFill="1" applyBorder="1" applyAlignment="1">
      <alignment horizontal="center" vertical="center"/>
    </xf>
    <xf numFmtId="0" fontId="56" fillId="3" borderId="13" xfId="0" applyFont="1" applyFill="1" applyBorder="1" applyAlignment="1">
      <alignment horizontal="left" vertical="center"/>
    </xf>
    <xf numFmtId="38" fontId="44" fillId="14" borderId="93" xfId="1" applyNumberFormat="1" applyFont="1" applyFill="1" applyBorder="1" applyAlignment="1">
      <alignment horizontal="center" vertical="center"/>
    </xf>
    <xf numFmtId="0" fontId="24" fillId="14" borderId="18" xfId="1" applyFont="1" applyFill="1" applyBorder="1" applyAlignment="1">
      <alignment horizontal="center" vertical="center"/>
    </xf>
    <xf numFmtId="38" fontId="24" fillId="14" borderId="16" xfId="1" applyNumberFormat="1" applyFont="1" applyFill="1" applyBorder="1" applyAlignment="1">
      <alignment horizontal="center" vertical="center"/>
    </xf>
    <xf numFmtId="38" fontId="24" fillId="0" borderId="48" xfId="1" quotePrefix="1" applyNumberFormat="1" applyFont="1" applyBorder="1" applyAlignment="1">
      <alignment horizontal="center" vertical="center"/>
    </xf>
    <xf numFmtId="38" fontId="24" fillId="14" borderId="18" xfId="1" applyNumberFormat="1" applyFont="1" applyFill="1" applyBorder="1" applyAlignment="1">
      <alignment horizontal="center" vertical="center"/>
    </xf>
    <xf numFmtId="38" fontId="48" fillId="0" borderId="48" xfId="1" applyNumberFormat="1" applyFont="1" applyBorder="1" applyAlignment="1">
      <alignment horizontal="center" vertical="center"/>
    </xf>
    <xf numFmtId="9" fontId="10" fillId="3" borderId="23" xfId="0" applyNumberFormat="1" applyFont="1" applyFill="1" applyBorder="1" applyAlignment="1">
      <alignment horizontal="center" vertical="center" wrapText="1"/>
    </xf>
    <xf numFmtId="41" fontId="10" fillId="3" borderId="6" xfId="4" applyFont="1" applyFill="1" applyBorder="1" applyAlignment="1">
      <alignment horizontal="center" vertical="center"/>
    </xf>
    <xf numFmtId="41" fontId="10" fillId="3" borderId="4" xfId="4" applyFont="1" applyFill="1" applyBorder="1" applyAlignment="1">
      <alignment horizontal="center" vertical="center"/>
    </xf>
    <xf numFmtId="0" fontId="36" fillId="4" borderId="67" xfId="1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41" fontId="10" fillId="3" borderId="6" xfId="4" applyFont="1" applyFill="1" applyBorder="1" applyAlignment="1">
      <alignment vertical="center"/>
    </xf>
    <xf numFmtId="9" fontId="10" fillId="3" borderId="35" xfId="0" applyNumberFormat="1" applyFont="1" applyFill="1" applyBorder="1" applyAlignment="1">
      <alignment horizontal="right"/>
    </xf>
    <xf numFmtId="3" fontId="10" fillId="3" borderId="6" xfId="4" applyNumberFormat="1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0" fillId="3" borderId="26" xfId="0" quotePrefix="1" applyFont="1" applyFill="1" applyBorder="1" applyAlignment="1">
      <alignment horizontal="left" vertical="center"/>
    </xf>
    <xf numFmtId="0" fontId="62" fillId="3" borderId="13" xfId="44" applyFont="1" applyFill="1" applyBorder="1" applyAlignment="1">
      <alignment horizontal="left" vertical="center"/>
    </xf>
    <xf numFmtId="9" fontId="63" fillId="3" borderId="13" xfId="0" applyNumberFormat="1" applyFont="1" applyFill="1" applyBorder="1" applyAlignment="1">
      <alignment horizontal="left" vertical="center"/>
    </xf>
    <xf numFmtId="38" fontId="64" fillId="14" borderId="18" xfId="1" applyNumberFormat="1" applyFont="1" applyFill="1" applyBorder="1" applyAlignment="1">
      <alignment horizontal="center" vertical="center"/>
    </xf>
    <xf numFmtId="38" fontId="64" fillId="14" borderId="16" xfId="1" applyNumberFormat="1" applyFont="1" applyFill="1" applyBorder="1" applyAlignment="1">
      <alignment horizontal="center" vertical="center"/>
    </xf>
    <xf numFmtId="38" fontId="65" fillId="0" borderId="48" xfId="2" applyNumberFormat="1" applyFont="1" applyFill="1" applyBorder="1" applyAlignment="1">
      <alignment horizontal="center"/>
    </xf>
    <xf numFmtId="38" fontId="65" fillId="0" borderId="52" xfId="2" applyNumberFormat="1" applyFont="1" applyFill="1" applyBorder="1" applyAlignment="1">
      <alignment horizontal="center"/>
    </xf>
    <xf numFmtId="0" fontId="64" fillId="14" borderId="18" xfId="1" applyFont="1" applyFill="1" applyBorder="1" applyAlignment="1">
      <alignment horizontal="center" vertical="center"/>
    </xf>
    <xf numFmtId="38" fontId="66" fillId="14" borderId="16" xfId="1" applyNumberFormat="1" applyFont="1" applyFill="1" applyBorder="1" applyAlignment="1">
      <alignment horizontal="center" vertical="center"/>
    </xf>
    <xf numFmtId="38" fontId="66" fillId="0" borderId="48" xfId="1" quotePrefix="1" applyNumberFormat="1" applyFont="1" applyBorder="1" applyAlignment="1">
      <alignment horizontal="center" vertical="center"/>
    </xf>
    <xf numFmtId="0" fontId="66" fillId="14" borderId="18" xfId="1" applyFont="1" applyFill="1" applyBorder="1" applyAlignment="1">
      <alignment horizontal="center" vertical="center"/>
    </xf>
    <xf numFmtId="38" fontId="66" fillId="0" borderId="52" xfId="1" quotePrefix="1" applyNumberFormat="1" applyFont="1" applyBorder="1" applyAlignment="1">
      <alignment horizontal="center" vertical="center"/>
    </xf>
    <xf numFmtId="38" fontId="67" fillId="0" borderId="52" xfId="1" applyNumberFormat="1" applyFont="1" applyBorder="1" applyAlignment="1">
      <alignment horizontal="center" vertical="center"/>
    </xf>
    <xf numFmtId="38" fontId="66" fillId="14" borderId="18" xfId="1" applyNumberFormat="1" applyFont="1" applyFill="1" applyBorder="1" applyAlignment="1">
      <alignment horizontal="center" vertical="center"/>
    </xf>
    <xf numFmtId="38" fontId="67" fillId="0" borderId="48" xfId="1" applyNumberFormat="1" applyFont="1" applyBorder="1" applyAlignment="1">
      <alignment horizontal="center" vertical="center"/>
    </xf>
    <xf numFmtId="38" fontId="68" fillId="14" borderId="16" xfId="1" applyNumberFormat="1" applyFont="1" applyFill="1" applyBorder="1" applyAlignment="1">
      <alignment horizontal="center" vertical="center"/>
    </xf>
    <xf numFmtId="38" fontId="68" fillId="0" borderId="48" xfId="1" quotePrefix="1" applyNumberFormat="1" applyFont="1" applyBorder="1" applyAlignment="1">
      <alignment horizontal="center" vertical="center"/>
    </xf>
    <xf numFmtId="0" fontId="68" fillId="14" borderId="18" xfId="1" applyFont="1" applyFill="1" applyBorder="1" applyAlignment="1">
      <alignment horizontal="center" vertical="center"/>
    </xf>
    <xf numFmtId="38" fontId="68" fillId="0" borderId="52" xfId="1" quotePrefix="1" applyNumberFormat="1" applyFont="1" applyBorder="1" applyAlignment="1">
      <alignment horizontal="center" vertical="center"/>
    </xf>
    <xf numFmtId="38" fontId="69" fillId="0" borderId="52" xfId="1" applyNumberFormat="1" applyFont="1" applyBorder="1" applyAlignment="1">
      <alignment horizontal="center" vertical="center"/>
    </xf>
    <xf numFmtId="38" fontId="68" fillId="14" borderId="18" xfId="1" applyNumberFormat="1" applyFont="1" applyFill="1" applyBorder="1" applyAlignment="1">
      <alignment horizontal="center" vertical="center"/>
    </xf>
    <xf numFmtId="38" fontId="69" fillId="0" borderId="48" xfId="1" applyNumberFormat="1" applyFont="1" applyBorder="1" applyAlignment="1">
      <alignment horizontal="center" vertical="center"/>
    </xf>
    <xf numFmtId="38" fontId="70" fillId="0" borderId="48" xfId="2" quotePrefix="1" applyNumberFormat="1" applyFont="1" applyFill="1" applyBorder="1" applyAlignment="1">
      <alignment horizontal="center" vertical="center"/>
    </xf>
    <xf numFmtId="0" fontId="71" fillId="0" borderId="48" xfId="1" applyFont="1" applyBorder="1" applyAlignment="1">
      <alignment horizontal="center" vertical="center"/>
    </xf>
    <xf numFmtId="38" fontId="72" fillId="0" borderId="48" xfId="1" applyNumberFormat="1" applyFont="1" applyBorder="1" applyAlignment="1">
      <alignment horizontal="center" vertical="center"/>
    </xf>
    <xf numFmtId="38" fontId="64" fillId="0" borderId="48" xfId="1" quotePrefix="1" applyNumberFormat="1" applyFont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1" fillId="3" borderId="0" xfId="0" applyFont="1" applyFill="1">
      <alignment vertical="center"/>
    </xf>
    <xf numFmtId="0" fontId="13" fillId="6" borderId="0" xfId="0" applyFont="1" applyFill="1" applyAlignment="1">
      <alignment horizontal="left" vertical="top"/>
    </xf>
    <xf numFmtId="0" fontId="37" fillId="5" borderId="22" xfId="0" applyFont="1" applyFill="1" applyBorder="1" applyAlignment="1">
      <alignment horizontal="center" vertical="center"/>
    </xf>
    <xf numFmtId="0" fontId="37" fillId="5" borderId="2" xfId="0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36" fillId="4" borderId="22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/>
    </xf>
    <xf numFmtId="0" fontId="56" fillId="3" borderId="13" xfId="0" applyFont="1" applyFill="1" applyBorder="1" applyAlignment="1">
      <alignment horizontal="left" vertical="center"/>
    </xf>
    <xf numFmtId="0" fontId="56" fillId="3" borderId="7" xfId="0" applyFont="1" applyFill="1" applyBorder="1" applyAlignment="1">
      <alignment horizontal="left" vertical="center"/>
    </xf>
    <xf numFmtId="0" fontId="56" fillId="3" borderId="31" xfId="0" applyFont="1" applyFill="1" applyBorder="1" applyAlignment="1">
      <alignment horizontal="left" vertical="center"/>
    </xf>
    <xf numFmtId="9" fontId="10" fillId="3" borderId="13" xfId="0" applyNumberFormat="1" applyFont="1" applyFill="1" applyBorder="1" applyAlignment="1">
      <alignment horizontal="left" vertical="center"/>
    </xf>
    <xf numFmtId="9" fontId="10" fillId="3" borderId="7" xfId="0" applyNumberFormat="1" applyFont="1" applyFill="1" applyBorder="1" applyAlignment="1">
      <alignment horizontal="left" vertical="center"/>
    </xf>
    <xf numFmtId="9" fontId="10" fillId="3" borderId="31" xfId="0" applyNumberFormat="1" applyFont="1" applyFill="1" applyBorder="1" applyAlignment="1">
      <alignment horizontal="left" vertical="center"/>
    </xf>
    <xf numFmtId="0" fontId="10" fillId="3" borderId="32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50" fillId="3" borderId="18" xfId="1" applyFont="1" applyFill="1" applyBorder="1" applyAlignment="1">
      <alignment horizontal="center" vertical="center" wrapText="1"/>
    </xf>
    <xf numFmtId="0" fontId="50" fillId="3" borderId="18" xfId="1" applyFont="1" applyFill="1" applyBorder="1" applyAlignment="1">
      <alignment horizontal="center" vertical="center"/>
    </xf>
    <xf numFmtId="0" fontId="50" fillId="3" borderId="36" xfId="1" applyFont="1" applyFill="1" applyBorder="1" applyAlignment="1">
      <alignment horizontal="center" vertical="center"/>
    </xf>
    <xf numFmtId="0" fontId="14" fillId="0" borderId="32" xfId="3" applyFont="1" applyBorder="1" applyAlignment="1">
      <alignment horizontal="center" vertical="center"/>
    </xf>
    <xf numFmtId="0" fontId="14" fillId="0" borderId="18" xfId="3" applyFont="1" applyBorder="1" applyAlignment="1">
      <alignment horizontal="center" vertical="center"/>
    </xf>
    <xf numFmtId="0" fontId="14" fillId="0" borderId="20" xfId="3" applyFont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41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36" fillId="4" borderId="46" xfId="0" applyFont="1" applyFill="1" applyBorder="1" applyAlignment="1">
      <alignment horizontal="center" vertical="center"/>
    </xf>
    <xf numFmtId="0" fontId="36" fillId="4" borderId="75" xfId="0" applyFont="1" applyFill="1" applyBorder="1" applyAlignment="1">
      <alignment horizontal="center" vertical="center"/>
    </xf>
    <xf numFmtId="0" fontId="10" fillId="3" borderId="67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left" vertical="center"/>
    </xf>
    <xf numFmtId="0" fontId="10" fillId="3" borderId="38" xfId="0" applyFont="1" applyFill="1" applyBorder="1" applyAlignment="1">
      <alignment horizontal="left" vertical="center"/>
    </xf>
    <xf numFmtId="0" fontId="36" fillId="4" borderId="94" xfId="0" applyFont="1" applyFill="1" applyBorder="1" applyAlignment="1">
      <alignment horizontal="center" vertical="center"/>
    </xf>
    <xf numFmtId="0" fontId="36" fillId="4" borderId="47" xfId="0" applyFont="1" applyFill="1" applyBorder="1" applyAlignment="1">
      <alignment horizontal="center" vertical="center"/>
    </xf>
    <xf numFmtId="41" fontId="10" fillId="3" borderId="15" xfId="4" applyFont="1" applyFill="1" applyBorder="1" applyAlignment="1">
      <alignment horizontal="center" vertical="center"/>
    </xf>
    <xf numFmtId="41" fontId="10" fillId="3" borderId="30" xfId="4" applyFont="1" applyFill="1" applyBorder="1" applyAlignment="1">
      <alignment horizontal="center" vertical="center"/>
    </xf>
    <xf numFmtId="41" fontId="10" fillId="3" borderId="6" xfId="4" applyFont="1" applyFill="1" applyBorder="1" applyAlignment="1">
      <alignment horizontal="center" vertical="center"/>
    </xf>
    <xf numFmtId="41" fontId="10" fillId="3" borderId="13" xfId="4" applyFont="1" applyFill="1" applyBorder="1" applyAlignment="1">
      <alignment horizontal="center" vertical="center"/>
    </xf>
    <xf numFmtId="41" fontId="10" fillId="3" borderId="7" xfId="4" applyFont="1" applyFill="1" applyBorder="1" applyAlignment="1">
      <alignment horizontal="center" vertical="center"/>
    </xf>
    <xf numFmtId="41" fontId="10" fillId="3" borderId="24" xfId="4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41" fontId="10" fillId="3" borderId="16" xfId="4" applyFont="1" applyFill="1" applyBorder="1" applyAlignment="1">
      <alignment horizontal="center" vertical="center"/>
    </xf>
    <xf numFmtId="41" fontId="10" fillId="3" borderId="17" xfId="4" applyFont="1" applyFill="1" applyBorder="1" applyAlignment="1">
      <alignment horizontal="center" vertical="center"/>
    </xf>
    <xf numFmtId="41" fontId="10" fillId="3" borderId="6" xfId="4" applyFont="1" applyFill="1" applyBorder="1" applyAlignment="1">
      <alignment horizontal="center" vertical="center" wrapText="1"/>
    </xf>
    <xf numFmtId="41" fontId="10" fillId="3" borderId="4" xfId="4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41" fontId="10" fillId="3" borderId="25" xfId="4" applyFont="1" applyFill="1" applyBorder="1" applyAlignment="1">
      <alignment horizontal="center" vertical="center"/>
    </xf>
    <xf numFmtId="41" fontId="10" fillId="3" borderId="11" xfId="4" applyFont="1" applyFill="1" applyBorder="1" applyAlignment="1">
      <alignment horizontal="center" vertical="center"/>
    </xf>
    <xf numFmtId="41" fontId="10" fillId="3" borderId="0" xfId="4" applyFont="1" applyFill="1" applyBorder="1" applyAlignment="1">
      <alignment horizontal="center" vertical="center"/>
    </xf>
    <xf numFmtId="41" fontId="10" fillId="3" borderId="29" xfId="4" applyFont="1" applyFill="1" applyBorder="1" applyAlignment="1">
      <alignment horizontal="center" vertical="center"/>
    </xf>
    <xf numFmtId="41" fontId="10" fillId="3" borderId="26" xfId="4" applyFont="1" applyFill="1" applyBorder="1" applyAlignment="1">
      <alignment horizontal="center" vertical="center"/>
    </xf>
    <xf numFmtId="41" fontId="10" fillId="3" borderId="27" xfId="4" applyFont="1" applyFill="1" applyBorder="1" applyAlignment="1">
      <alignment horizontal="center" vertical="center"/>
    </xf>
    <xf numFmtId="41" fontId="10" fillId="3" borderId="28" xfId="4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9" fontId="10" fillId="3" borderId="12" xfId="0" applyNumberFormat="1" applyFont="1" applyFill="1" applyBorder="1" applyAlignment="1">
      <alignment horizontal="center" vertical="center" wrapText="1"/>
    </xf>
    <xf numFmtId="9" fontId="10" fillId="3" borderId="23" xfId="0" applyNumberFormat="1" applyFont="1" applyFill="1" applyBorder="1" applyAlignment="1">
      <alignment horizontal="center" vertical="center" wrapText="1"/>
    </xf>
    <xf numFmtId="41" fontId="10" fillId="3" borderId="37" xfId="4" applyFont="1" applyFill="1" applyBorder="1" applyAlignment="1">
      <alignment horizontal="center" vertical="center"/>
    </xf>
    <xf numFmtId="9" fontId="10" fillId="3" borderId="12" xfId="0" applyNumberFormat="1" applyFont="1" applyFill="1" applyBorder="1" applyAlignment="1">
      <alignment horizontal="center" vertical="center"/>
    </xf>
    <xf numFmtId="9" fontId="10" fillId="3" borderId="23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3" fontId="10" fillId="3" borderId="15" xfId="4" applyNumberFormat="1" applyFont="1" applyFill="1" applyBorder="1" applyAlignment="1">
      <alignment horizontal="center" vertical="center"/>
    </xf>
    <xf numFmtId="0" fontId="10" fillId="3" borderId="17" xfId="4" applyNumberFormat="1" applyFont="1" applyFill="1" applyBorder="1" applyAlignment="1">
      <alignment horizontal="center" vertical="center"/>
    </xf>
    <xf numFmtId="41" fontId="10" fillId="3" borderId="14" xfId="4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6" xfId="4" applyNumberFormat="1" applyFont="1" applyFill="1" applyBorder="1" applyAlignment="1">
      <alignment horizontal="center" vertical="center"/>
    </xf>
    <xf numFmtId="0" fontId="10" fillId="3" borderId="93" xfId="0" applyFont="1" applyFill="1" applyBorder="1" applyAlignment="1">
      <alignment horizontal="center" vertical="center" wrapText="1"/>
    </xf>
    <xf numFmtId="0" fontId="10" fillId="3" borderId="43" xfId="4" applyNumberFormat="1" applyFont="1" applyFill="1" applyBorder="1" applyAlignment="1">
      <alignment horizontal="center" vertical="center"/>
    </xf>
    <xf numFmtId="41" fontId="10" fillId="3" borderId="8" xfId="4" applyFont="1" applyFill="1" applyBorder="1" applyAlignment="1">
      <alignment horizontal="center" vertical="center"/>
    </xf>
    <xf numFmtId="41" fontId="10" fillId="3" borderId="62" xfId="4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9" fontId="10" fillId="3" borderId="15" xfId="0" applyNumberFormat="1" applyFont="1" applyFill="1" applyBorder="1" applyAlignment="1">
      <alignment horizontal="center" vertical="center" wrapText="1"/>
    </xf>
    <xf numFmtId="9" fontId="10" fillId="3" borderId="16" xfId="0" applyNumberFormat="1" applyFont="1" applyFill="1" applyBorder="1" applyAlignment="1">
      <alignment horizontal="center" vertical="center" wrapText="1"/>
    </xf>
    <xf numFmtId="9" fontId="10" fillId="3" borderId="17" xfId="0" applyNumberFormat="1" applyFont="1" applyFill="1" applyBorder="1" applyAlignment="1">
      <alignment horizontal="center" vertical="center" wrapText="1"/>
    </xf>
    <xf numFmtId="0" fontId="23" fillId="0" borderId="26" xfId="6" applyFont="1" applyBorder="1" applyAlignment="1">
      <alignment horizontal="center" vertical="center"/>
    </xf>
    <xf numFmtId="0" fontId="23" fillId="0" borderId="28" xfId="6" applyFont="1" applyBorder="1" applyAlignment="1">
      <alignment horizontal="center" vertical="center"/>
    </xf>
    <xf numFmtId="0" fontId="23" fillId="0" borderId="0" xfId="6" applyFont="1" applyAlignment="1">
      <alignment horizontal="center" vertical="center"/>
    </xf>
    <xf numFmtId="0" fontId="23" fillId="0" borderId="29" xfId="6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3" fillId="0" borderId="37" xfId="6" applyFont="1" applyBorder="1" applyAlignment="1">
      <alignment horizontal="center" vertical="center"/>
    </xf>
    <xf numFmtId="0" fontId="23" fillId="0" borderId="62" xfId="6" applyFont="1" applyBorder="1" applyAlignment="1">
      <alignment horizontal="center" vertical="center"/>
    </xf>
    <xf numFmtId="0" fontId="27" fillId="9" borderId="47" xfId="0" applyFont="1" applyFill="1" applyBorder="1" applyAlignment="1">
      <alignment horizontal="center" vertical="center" wrapText="1"/>
    </xf>
    <xf numFmtId="0" fontId="27" fillId="9" borderId="63" xfId="0" applyFont="1" applyFill="1" applyBorder="1" applyAlignment="1">
      <alignment horizontal="center" vertical="center" wrapText="1"/>
    </xf>
    <xf numFmtId="0" fontId="23" fillId="0" borderId="11" xfId="6" applyFont="1" applyBorder="1" applyAlignment="1">
      <alignment horizontal="center" vertical="center" wrapText="1"/>
    </xf>
    <xf numFmtId="0" fontId="23" fillId="0" borderId="29" xfId="6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8" borderId="15" xfId="6" applyFont="1" applyFill="1" applyBorder="1" applyAlignment="1">
      <alignment horizontal="center" vertical="center" wrapText="1"/>
    </xf>
    <xf numFmtId="0" fontId="23" fillId="8" borderId="17" xfId="6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37" fillId="0" borderId="32" xfId="3" applyFont="1" applyBorder="1" applyAlignment="1">
      <alignment horizontal="center" vertical="center" wrapText="1"/>
    </xf>
    <xf numFmtId="0" fontId="37" fillId="0" borderId="18" xfId="3" applyFont="1" applyBorder="1" applyAlignment="1">
      <alignment horizontal="center" vertical="center" wrapText="1"/>
    </xf>
    <xf numFmtId="0" fontId="37" fillId="0" borderId="20" xfId="3" applyFont="1" applyBorder="1" applyAlignment="1">
      <alignment horizontal="center" vertical="center" wrapText="1"/>
    </xf>
    <xf numFmtId="0" fontId="23" fillId="8" borderId="12" xfId="6" applyFont="1" applyFill="1" applyBorder="1" applyAlignment="1">
      <alignment horizontal="center" vertical="center"/>
    </xf>
    <xf numFmtId="3" fontId="24" fillId="0" borderId="12" xfId="6" applyNumberFormat="1" applyFont="1" applyBorder="1" applyAlignment="1">
      <alignment horizontal="center" vertical="center" wrapText="1"/>
    </xf>
    <xf numFmtId="3" fontId="24" fillId="0" borderId="12" xfId="6" applyNumberFormat="1" applyFont="1" applyBorder="1" applyAlignment="1">
      <alignment horizontal="center" vertical="center"/>
    </xf>
    <xf numFmtId="0" fontId="37" fillId="3" borderId="53" xfId="3" applyFont="1" applyFill="1" applyBorder="1" applyAlignment="1">
      <alignment horizontal="center" vertical="center"/>
    </xf>
    <xf numFmtId="0" fontId="37" fillId="3" borderId="18" xfId="3" applyFont="1" applyFill="1" applyBorder="1" applyAlignment="1">
      <alignment horizontal="center" vertical="center"/>
    </xf>
    <xf numFmtId="0" fontId="37" fillId="3" borderId="20" xfId="3" applyFont="1" applyFill="1" applyBorder="1" applyAlignment="1">
      <alignment horizontal="center" vertical="center"/>
    </xf>
    <xf numFmtId="0" fontId="37" fillId="3" borderId="32" xfId="3" applyFont="1" applyFill="1" applyBorder="1" applyAlignment="1">
      <alignment horizontal="center" vertical="center" wrapText="1"/>
    </xf>
    <xf numFmtId="0" fontId="37" fillId="3" borderId="18" xfId="3" applyFont="1" applyFill="1" applyBorder="1" applyAlignment="1">
      <alignment horizontal="center" vertical="center" wrapText="1"/>
    </xf>
    <xf numFmtId="0" fontId="37" fillId="3" borderId="20" xfId="3" applyFont="1" applyFill="1" applyBorder="1" applyAlignment="1">
      <alignment horizontal="center" vertical="center" wrapText="1"/>
    </xf>
    <xf numFmtId="0" fontId="37" fillId="0" borderId="32" xfId="3" applyFont="1" applyBorder="1" applyAlignment="1">
      <alignment horizontal="center" vertical="center" wrapText="1" shrinkToFit="1"/>
    </xf>
    <xf numFmtId="0" fontId="37" fillId="0" borderId="18" xfId="3" applyFont="1" applyBorder="1" applyAlignment="1">
      <alignment horizontal="center" vertical="center" wrapText="1" shrinkToFit="1"/>
    </xf>
    <xf numFmtId="0" fontId="37" fillId="0" borderId="20" xfId="3" applyFont="1" applyBorder="1" applyAlignment="1">
      <alignment horizontal="center" vertical="center" wrapText="1" shrinkToFit="1"/>
    </xf>
    <xf numFmtId="0" fontId="37" fillId="0" borderId="18" xfId="3" applyFont="1" applyBorder="1" applyAlignment="1">
      <alignment horizontal="center" vertical="center" shrinkToFit="1"/>
    </xf>
    <xf numFmtId="0" fontId="37" fillId="0" borderId="58" xfId="3" applyFont="1" applyBorder="1" applyAlignment="1">
      <alignment horizontal="center" vertical="center" shrinkToFit="1"/>
    </xf>
    <xf numFmtId="0" fontId="38" fillId="0" borderId="59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/>
    </xf>
    <xf numFmtId="0" fontId="36" fillId="4" borderId="42" xfId="0" applyFont="1" applyFill="1" applyBorder="1" applyAlignment="1">
      <alignment horizontal="center" vertical="center"/>
    </xf>
    <xf numFmtId="0" fontId="36" fillId="4" borderId="21" xfId="0" applyFont="1" applyFill="1" applyBorder="1" applyAlignment="1">
      <alignment horizontal="center" vertical="center"/>
    </xf>
    <xf numFmtId="0" fontId="36" fillId="4" borderId="64" xfId="0" applyFont="1" applyFill="1" applyBorder="1" applyAlignment="1">
      <alignment horizontal="center" vertical="center"/>
    </xf>
    <xf numFmtId="0" fontId="29" fillId="13" borderId="0" xfId="6" applyFont="1" applyFill="1" applyAlignment="1">
      <alignment horizontal="left" vertical="top"/>
    </xf>
    <xf numFmtId="0" fontId="4" fillId="3" borderId="41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0" fontId="9" fillId="12" borderId="15" xfId="0" applyFont="1" applyFill="1" applyBorder="1" applyAlignment="1">
      <alignment horizontal="center" vertical="center"/>
    </xf>
    <xf numFmtId="0" fontId="9" fillId="12" borderId="17" xfId="0" applyFont="1" applyFill="1" applyBorder="1" applyAlignment="1">
      <alignment horizontal="center" vertical="center"/>
    </xf>
    <xf numFmtId="37" fontId="37" fillId="0" borderId="53" xfId="8" applyFont="1" applyBorder="1" applyAlignment="1">
      <alignment horizontal="center" vertical="center" wrapText="1"/>
    </xf>
    <xf numFmtId="37" fontId="37" fillId="0" borderId="18" xfId="8" applyFont="1" applyBorder="1" applyAlignment="1">
      <alignment horizontal="center" vertical="center" wrapText="1"/>
    </xf>
    <xf numFmtId="37" fontId="37" fillId="0" borderId="20" xfId="8" applyFont="1" applyBorder="1" applyAlignment="1">
      <alignment horizontal="center" vertical="center" wrapText="1"/>
    </xf>
    <xf numFmtId="37" fontId="37" fillId="0" borderId="41" xfId="8" applyFont="1" applyBorder="1" applyAlignment="1">
      <alignment horizontal="center" vertical="center" wrapText="1"/>
    </xf>
    <xf numFmtId="37" fontId="37" fillId="0" borderId="32" xfId="8" applyFont="1" applyBorder="1" applyAlignment="1">
      <alignment horizontal="center" vertical="center"/>
    </xf>
    <xf numFmtId="37" fontId="37" fillId="0" borderId="20" xfId="8" applyFont="1" applyBorder="1" applyAlignment="1">
      <alignment horizontal="center" vertical="center"/>
    </xf>
    <xf numFmtId="37" fontId="37" fillId="0" borderId="18" xfId="8" applyFont="1" applyBorder="1" applyAlignment="1">
      <alignment horizontal="center" vertical="center"/>
    </xf>
    <xf numFmtId="37" fontId="37" fillId="0" borderId="36" xfId="8" applyFont="1" applyBorder="1" applyAlignment="1">
      <alignment horizontal="center" vertical="center"/>
    </xf>
    <xf numFmtId="0" fontId="9" fillId="12" borderId="16" xfId="0" applyFont="1" applyFill="1" applyBorder="1" applyAlignment="1">
      <alignment horizontal="center" vertical="center"/>
    </xf>
    <xf numFmtId="0" fontId="43" fillId="15" borderId="88" xfId="1" applyFont="1" applyFill="1" applyBorder="1" applyAlignment="1">
      <alignment horizontal="center" vertical="center" wrapText="1"/>
    </xf>
    <xf numFmtId="0" fontId="43" fillId="15" borderId="34" xfId="1" applyFont="1" applyFill="1" applyBorder="1" applyAlignment="1">
      <alignment horizontal="center" vertical="center"/>
    </xf>
    <xf numFmtId="0" fontId="43" fillId="15" borderId="87" xfId="1" applyFont="1" applyFill="1" applyBorder="1" applyAlignment="1">
      <alignment horizontal="center" vertical="center"/>
    </xf>
    <xf numFmtId="0" fontId="21" fillId="7" borderId="0" xfId="6" applyFont="1" applyFill="1" applyAlignment="1">
      <alignment horizontal="left" vertical="top"/>
    </xf>
    <xf numFmtId="0" fontId="40" fillId="2" borderId="0" xfId="1" applyFont="1" applyFill="1" applyAlignment="1">
      <alignment horizontal="center" vertical="center"/>
    </xf>
    <xf numFmtId="0" fontId="31" fillId="0" borderId="0" xfId="1" applyFont="1" applyAlignment="1">
      <alignment horizontal="right" vertical="center"/>
    </xf>
    <xf numFmtId="0" fontId="1" fillId="0" borderId="0" xfId="1" applyAlignment="1">
      <alignment horizontal="right" vertical="center"/>
    </xf>
    <xf numFmtId="0" fontId="43" fillId="14" borderId="72" xfId="1" applyFont="1" applyFill="1" applyBorder="1" applyAlignment="1">
      <alignment horizontal="center" vertical="center" wrapText="1"/>
    </xf>
    <xf numFmtId="0" fontId="43" fillId="14" borderId="73" xfId="1" applyFont="1" applyFill="1" applyBorder="1" applyAlignment="1">
      <alignment horizontal="center" vertical="center"/>
    </xf>
    <xf numFmtId="0" fontId="43" fillId="14" borderId="74" xfId="1" applyFont="1" applyFill="1" applyBorder="1" applyAlignment="1">
      <alignment horizontal="center" vertical="center"/>
    </xf>
    <xf numFmtId="0" fontId="43" fillId="15" borderId="34" xfId="1" applyFont="1" applyFill="1" applyBorder="1" applyAlignment="1">
      <alignment horizontal="center" vertical="center" wrapText="1"/>
    </xf>
    <xf numFmtId="0" fontId="0" fillId="0" borderId="0" xfId="1" applyFont="1" applyAlignment="1">
      <alignment horizontal="right" vertical="center"/>
    </xf>
    <xf numFmtId="0" fontId="43" fillId="14" borderId="88" xfId="1" applyFont="1" applyFill="1" applyBorder="1" applyAlignment="1">
      <alignment horizontal="center" vertical="center" wrapText="1"/>
    </xf>
    <xf numFmtId="0" fontId="43" fillId="14" borderId="34" xfId="1" applyFont="1" applyFill="1" applyBorder="1" applyAlignment="1">
      <alignment horizontal="center" vertical="center" wrapText="1"/>
    </xf>
    <xf numFmtId="0" fontId="43" fillId="14" borderId="87" xfId="1" applyFont="1" applyFill="1" applyBorder="1" applyAlignment="1">
      <alignment horizontal="center" vertical="center" wrapText="1"/>
    </xf>
    <xf numFmtId="0" fontId="43" fillId="15" borderId="72" xfId="1" applyFont="1" applyFill="1" applyBorder="1" applyAlignment="1">
      <alignment horizontal="center" vertical="center" wrapText="1"/>
    </xf>
    <xf numFmtId="0" fontId="43" fillId="15" borderId="73" xfId="1" applyFont="1" applyFill="1" applyBorder="1" applyAlignment="1">
      <alignment horizontal="center" vertical="center" wrapText="1"/>
    </xf>
    <xf numFmtId="0" fontId="43" fillId="15" borderId="74" xfId="1" applyFont="1" applyFill="1" applyBorder="1" applyAlignment="1">
      <alignment horizontal="center" vertical="center" wrapText="1"/>
    </xf>
    <xf numFmtId="0" fontId="43" fillId="14" borderId="73" xfId="1" applyFont="1" applyFill="1" applyBorder="1" applyAlignment="1">
      <alignment horizontal="center" vertical="center" wrapText="1"/>
    </xf>
    <xf numFmtId="0" fontId="43" fillId="14" borderId="74" xfId="1" applyFont="1" applyFill="1" applyBorder="1" applyAlignment="1">
      <alignment horizontal="center" vertical="center" wrapText="1"/>
    </xf>
    <xf numFmtId="38" fontId="44" fillId="15" borderId="46" xfId="1" applyNumberFormat="1" applyFont="1" applyFill="1" applyBorder="1" applyAlignment="1">
      <alignment horizontal="center" vertical="center"/>
    </xf>
    <xf numFmtId="38" fontId="44" fillId="15" borderId="16" xfId="1" applyNumberFormat="1" applyFont="1" applyFill="1" applyBorder="1" applyAlignment="1">
      <alignment horizontal="center" vertical="center"/>
    </xf>
    <xf numFmtId="38" fontId="44" fillId="14" borderId="46" xfId="1" applyNumberFormat="1" applyFont="1" applyFill="1" applyBorder="1" applyAlignment="1">
      <alignment horizontal="center" vertical="center"/>
    </xf>
    <xf numFmtId="38" fontId="44" fillId="14" borderId="16" xfId="1" applyNumberFormat="1" applyFont="1" applyFill="1" applyBorder="1" applyAlignment="1">
      <alignment horizontal="center" vertical="center"/>
    </xf>
    <xf numFmtId="0" fontId="43" fillId="14" borderId="30" xfId="1" applyFont="1" applyFill="1" applyBorder="1" applyAlignment="1">
      <alignment horizontal="center" vertical="center" wrapText="1"/>
    </xf>
    <xf numFmtId="0" fontId="43" fillId="14" borderId="11" xfId="1" applyFont="1" applyFill="1" applyBorder="1" applyAlignment="1">
      <alignment horizontal="center" vertical="center" wrapText="1"/>
    </xf>
    <xf numFmtId="0" fontId="43" fillId="14" borderId="26" xfId="1" applyFont="1" applyFill="1" applyBorder="1" applyAlignment="1">
      <alignment horizontal="center" vertical="center" wrapText="1"/>
    </xf>
    <xf numFmtId="0" fontId="43" fillId="15" borderId="30" xfId="1" applyFont="1" applyFill="1" applyBorder="1" applyAlignment="1">
      <alignment horizontal="center" vertical="center" wrapText="1"/>
    </xf>
    <xf numFmtId="0" fontId="43" fillId="15" borderId="11" xfId="1" applyFont="1" applyFill="1" applyBorder="1" applyAlignment="1">
      <alignment horizontal="center" vertical="center" wrapText="1"/>
    </xf>
    <xf numFmtId="0" fontId="43" fillId="15" borderId="26" xfId="1" applyFont="1" applyFill="1" applyBorder="1" applyAlignment="1">
      <alignment horizontal="center" vertical="center" wrapText="1"/>
    </xf>
    <xf numFmtId="0" fontId="58" fillId="3" borderId="12" xfId="0" applyFont="1" applyFill="1" applyBorder="1" applyAlignment="1">
      <alignment horizontal="center" vertical="center"/>
    </xf>
    <xf numFmtId="0" fontId="57" fillId="3" borderId="17" xfId="0" applyFont="1" applyFill="1" applyBorder="1" applyAlignment="1">
      <alignment horizontal="center" vertical="center"/>
    </xf>
  </cellXfs>
  <cellStyles count="45">
    <cellStyle name="C¡IA¨ª_¨¡¡A¡ÆyAoA¡×_1" xfId="8" xr:uid="{DD78C2C5-C50A-4DDC-BB84-7FF2F7150AF5}"/>
    <cellStyle name="C￥AØ_¿a±YA￥AU AI¿e¾E³≫" xfId="3" xr:uid="{EA69884F-8952-439D-BD2D-2B1F3E8E526B}"/>
    <cellStyle name="백분율 4" xfId="43" xr:uid="{0DA91A95-6B4B-43C6-AA8C-CD071D2C791E}"/>
    <cellStyle name="쉼표 [0]" xfId="4" builtinId="6"/>
    <cellStyle name="쉼표 [0] 2" xfId="12" xr:uid="{3F7C8156-D305-4BC7-B492-6BEA7FD49904}"/>
    <cellStyle name="쉼표 [0] 2 2" xfId="14" xr:uid="{2878FBA8-7CD7-4CD2-A49F-53E68E4DB5AE}"/>
    <cellStyle name="쉼표 [0] 2 3" xfId="35" xr:uid="{9474F34E-1D2A-43CF-94C3-D0E1ABF89FEC}"/>
    <cellStyle name="쉼표 [0] 2 4" xfId="23" xr:uid="{8F9283E7-9758-47C8-9C92-97AA275A78C0}"/>
    <cellStyle name="쉼표 [0] 3" xfId="26" xr:uid="{EADC93EF-1BB1-4BC0-8749-AA33DCB7E7AF}"/>
    <cellStyle name="쉼표 [0] 3 2" xfId="18" xr:uid="{3930CDFB-A03F-4A80-BB5E-EB1BE74E796B}"/>
    <cellStyle name="쉼표 [0] 3 2 2" xfId="20" xr:uid="{B2D0B813-1D26-45DB-819F-3CB7696BD873}"/>
    <cellStyle name="쉼표 [0] 3 2 2 2" xfId="24" xr:uid="{8D3F1F60-B92F-4230-BE24-2AFC36B861DF}"/>
    <cellStyle name="쉼표 [0] 3 2 2 3" xfId="25" xr:uid="{DEB0C0CB-A8F8-4C17-8F34-EBB809C68710}"/>
    <cellStyle name="쉼표 [0] 3 2 2 3 2" xfId="27" xr:uid="{C9FF237D-FDFA-4690-B821-0BE20F03B35A}"/>
    <cellStyle name="쉼표 [0] 3 2 2 3 2 2" xfId="29" xr:uid="{15589C33-B7F3-4E62-8873-E140101141EA}"/>
    <cellStyle name="쉼표 [0] 3 2 2 3 2 2 2" xfId="32" xr:uid="{37766303-74D4-4CE0-90F3-87131DA9C916}"/>
    <cellStyle name="쉼표 [0] 3 2 2 4" xfId="37" xr:uid="{63026A26-3804-421E-968B-41E412335AAC}"/>
    <cellStyle name="쉼표 [0] 3 2 2 4 2" xfId="40" xr:uid="{0A3B6090-851A-426B-A1BB-B588CA43684A}"/>
    <cellStyle name="쉼표 [0] 3 2 2 4 3" xfId="2" xr:uid="{90239D1A-CE9C-4A61-8077-4361901501D8}"/>
    <cellStyle name="쉼표 [0] 3 2 2 4 3 2" xfId="42" xr:uid="{CD34736E-8201-4A9A-8F55-FB9108CC34A0}"/>
    <cellStyle name="쉼표 [0] 3 2 2 4 5" xfId="10" xr:uid="{502C56B8-6C1E-44F5-9EBC-23EF4C0BA844}"/>
    <cellStyle name="쉼표 [0] 3 2 2 4 5 2" xfId="13" xr:uid="{AC0FBABE-67AA-48D3-83E7-4DD99EC9D22E}"/>
    <cellStyle name="쉼표 [0] 4" xfId="28" xr:uid="{1A478F76-6198-4B89-92DB-853DAE14D099}"/>
    <cellStyle name="쉼표 [0] 4 2" xfId="30" xr:uid="{1E85D7C2-F749-424A-BC2A-9B5CB37E06E6}"/>
    <cellStyle name="표준" xfId="0" builtinId="0"/>
    <cellStyle name="표준 2" xfId="22" xr:uid="{2E8CA5A2-5E02-458B-8228-BAC41C2B23F2}"/>
    <cellStyle name="표준 2 2" xfId="34" xr:uid="{1354CE9E-7629-41B7-8E69-8AE52C38C144}"/>
    <cellStyle name="표준 2 2 2" xfId="33" xr:uid="{F4F7913D-7F9A-4478-A48C-59F4168F38CE}"/>
    <cellStyle name="표준 3" xfId="38" xr:uid="{A8407C8D-6EE6-4AF7-B1FD-90F89A676CD4}"/>
    <cellStyle name="표준 4" xfId="16" xr:uid="{25B63260-E50F-4F31-827F-EA3169EB531F}"/>
    <cellStyle name="표준 4 2" xfId="17" xr:uid="{A614CE3F-D37E-4F80-A31D-45AD4F7EC3AA}"/>
    <cellStyle name="표준 4 2 2" xfId="21" xr:uid="{2804AF58-33F8-478A-8280-D51C4F7E2304}"/>
    <cellStyle name="표준 4 2 2 2" xfId="31" xr:uid="{D44F4E7F-EFCC-451F-9901-3CA5BD17FC12}"/>
    <cellStyle name="표준 4 2 2 3" xfId="36" xr:uid="{40D579A1-9EB9-47F5-802D-932DE0A3E2D9}"/>
    <cellStyle name="표준 4 2 2 3 2" xfId="39" xr:uid="{925B17CA-F8E2-46F9-BF14-2ED4F078A4A5}"/>
    <cellStyle name="표준 4 2 2 3 3" xfId="41" xr:uid="{3677D8FF-0898-4256-93CA-502816251BBD}"/>
    <cellStyle name="표준 4 2 2 3 4" xfId="1" xr:uid="{13D940C5-E642-415A-9AD3-FF557EDB318D}"/>
    <cellStyle name="표준 4 3" xfId="19" xr:uid="{D74CF453-EC0A-4FD8-AB5B-B41CD9A71CEC}"/>
    <cellStyle name="표준 5" xfId="15" xr:uid="{2679AFDE-2C97-4601-9795-A6EE6F5DE58D}"/>
    <cellStyle name="표준 6" xfId="5" xr:uid="{D24D829C-5617-427A-8B96-F4BEE52BC666}"/>
    <cellStyle name="표준 7" xfId="11" xr:uid="{90A51E49-CCAC-4F9F-B211-06C63C59CA94}"/>
    <cellStyle name="표준_02-DONG" xfId="6" xr:uid="{B5CA9B97-B4EF-4612-B318-03680FEE6C6D}"/>
    <cellStyle name="표준_07년 하계 판매가 TABLE" xfId="9" xr:uid="{65E4A3BC-B5BC-4104-8A8B-21DEE900F232}"/>
    <cellStyle name="표준_08년 연간 판매가 TABLE(10차수정-08.8.25)" xfId="7" xr:uid="{654EF438-F395-4217-A987-610DDD390331}"/>
    <cellStyle name="하이퍼링크" xfId="4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</xdr:colOff>
      <xdr:row>8</xdr:row>
      <xdr:rowOff>200025</xdr:rowOff>
    </xdr:from>
    <xdr:to>
      <xdr:col>6</xdr:col>
      <xdr:colOff>17145</xdr:colOff>
      <xdr:row>55</xdr:row>
      <xdr:rowOff>5715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97EA2158-C31F-5740-CAD2-3D47F08C2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" y="2981325"/>
          <a:ext cx="8883015" cy="10426065"/>
        </a:xfrm>
        <a:prstGeom prst="rect">
          <a:avLst/>
        </a:prstGeom>
      </xdr:spPr>
    </xdr:pic>
    <xdr:clientData/>
  </xdr:twoCellAnchor>
  <xdr:oneCellAnchor>
    <xdr:from>
      <xdr:col>2</xdr:col>
      <xdr:colOff>258915</xdr:colOff>
      <xdr:row>48</xdr:row>
      <xdr:rowOff>66094</xdr:rowOff>
    </xdr:from>
    <xdr:ext cx="5311305" cy="643215"/>
    <xdr:pic>
      <xdr:nvPicPr>
        <xdr:cNvPr id="2" name="image1.png">
          <a:extLst>
            <a:ext uri="{FF2B5EF4-FFF2-40B4-BE49-F238E27FC236}">
              <a16:creationId xmlns:a16="http://schemas.microsoft.com/office/drawing/2014/main" id="{6F87BA7C-890C-479C-AEDC-4D8454887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0615" y="11953294"/>
          <a:ext cx="5311305" cy="643215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228069</xdr:colOff>
      <xdr:row>0</xdr:row>
      <xdr:rowOff>158788</xdr:rowOff>
    </xdr:from>
    <xdr:to>
      <xdr:col>16</xdr:col>
      <xdr:colOff>933591</xdr:colOff>
      <xdr:row>1</xdr:row>
      <xdr:rowOff>171647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744FC420-0695-4FFC-A1A4-7C555C6099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5819" y="158788"/>
          <a:ext cx="1915197" cy="2605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228069</xdr:colOff>
      <xdr:row>0</xdr:row>
      <xdr:rowOff>158788</xdr:rowOff>
    </xdr:from>
    <xdr:to>
      <xdr:col>16</xdr:col>
      <xdr:colOff>933591</xdr:colOff>
      <xdr:row>1</xdr:row>
      <xdr:rowOff>171647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E5A7844-0A76-4BA1-9054-50EE3F3402C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1422" y="158788"/>
          <a:ext cx="1900517" cy="262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228069</xdr:colOff>
      <xdr:row>0</xdr:row>
      <xdr:rowOff>158788</xdr:rowOff>
    </xdr:from>
    <xdr:to>
      <xdr:col>16</xdr:col>
      <xdr:colOff>933591</xdr:colOff>
      <xdr:row>1</xdr:row>
      <xdr:rowOff>171647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21C5333-A671-416B-A7DF-B0D9C5E8638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5819" y="158788"/>
          <a:ext cx="1915197" cy="2605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173944</xdr:colOff>
      <xdr:row>0</xdr:row>
      <xdr:rowOff>194309</xdr:rowOff>
    </xdr:from>
    <xdr:to>
      <xdr:col>16</xdr:col>
      <xdr:colOff>856606</xdr:colOff>
      <xdr:row>1</xdr:row>
      <xdr:rowOff>210978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BFF2BC1D-0F55-4594-8C67-6D85271FB3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1694" y="194309"/>
          <a:ext cx="1892337" cy="2643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228069</xdr:colOff>
      <xdr:row>0</xdr:row>
      <xdr:rowOff>158788</xdr:rowOff>
    </xdr:from>
    <xdr:to>
      <xdr:col>16</xdr:col>
      <xdr:colOff>929781</xdr:colOff>
      <xdr:row>1</xdr:row>
      <xdr:rowOff>167837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B4AB833D-A7E0-4CE2-8402-A580CF9E15B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5819" y="160693"/>
          <a:ext cx="1911387" cy="2643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173944</xdr:colOff>
      <xdr:row>0</xdr:row>
      <xdr:rowOff>194309</xdr:rowOff>
    </xdr:from>
    <xdr:to>
      <xdr:col>16</xdr:col>
      <xdr:colOff>856606</xdr:colOff>
      <xdr:row>1</xdr:row>
      <xdr:rowOff>210978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4863B04F-7625-42BB-8384-14800ADBDC6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7297" y="194309"/>
          <a:ext cx="1906232" cy="261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173944</xdr:colOff>
      <xdr:row>0</xdr:row>
      <xdr:rowOff>194309</xdr:rowOff>
    </xdr:from>
    <xdr:to>
      <xdr:col>16</xdr:col>
      <xdr:colOff>856606</xdr:colOff>
      <xdr:row>1</xdr:row>
      <xdr:rowOff>210978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CB745893-62F0-4AC1-8744-72D2D6DE9A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1694" y="194309"/>
          <a:ext cx="1892337" cy="2643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305651</xdr:colOff>
      <xdr:row>0</xdr:row>
      <xdr:rowOff>179257</xdr:rowOff>
    </xdr:from>
    <xdr:to>
      <xdr:col>17</xdr:col>
      <xdr:colOff>15530</xdr:colOff>
      <xdr:row>1</xdr:row>
      <xdr:rowOff>174971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84A74D24-EF58-4848-B75C-A2F2A740F7C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9276" y="179257"/>
          <a:ext cx="1891104" cy="2554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471805</xdr:colOff>
      <xdr:row>0</xdr:row>
      <xdr:rowOff>167005</xdr:rowOff>
    </xdr:from>
    <xdr:to>
      <xdr:col>18</xdr:col>
      <xdr:colOff>1069713</xdr:colOff>
      <xdr:row>1</xdr:row>
      <xdr:rowOff>212884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53154676-0CCE-4449-BC09-27FD4C96EC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06680" y="167005"/>
          <a:ext cx="1896147" cy="2643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3179445</xdr:colOff>
      <xdr:row>0</xdr:row>
      <xdr:rowOff>120015</xdr:rowOff>
    </xdr:from>
    <xdr:ext cx="2345055" cy="254126"/>
    <xdr:pic>
      <xdr:nvPicPr>
        <xdr:cNvPr id="2" name="image1.png">
          <a:extLst>
            <a:ext uri="{FF2B5EF4-FFF2-40B4-BE49-F238E27FC236}">
              <a16:creationId xmlns:a16="http://schemas.microsoft.com/office/drawing/2014/main" id="{1A85E369-BFEA-45E7-90DC-A29CA65DD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6595" y="120015"/>
          <a:ext cx="2345055" cy="25412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514019</xdr:colOff>
      <xdr:row>0</xdr:row>
      <xdr:rowOff>216341</xdr:rowOff>
    </xdr:from>
    <xdr:ext cx="1709825" cy="207065"/>
    <xdr:pic>
      <xdr:nvPicPr>
        <xdr:cNvPr id="2" name="image1.png">
          <a:extLst>
            <a:ext uri="{FF2B5EF4-FFF2-40B4-BE49-F238E27FC236}">
              <a16:creationId xmlns:a16="http://schemas.microsoft.com/office/drawing/2014/main" id="{DA06697F-A276-489A-AEF2-0CCF587C5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4919" y="216341"/>
          <a:ext cx="1709825" cy="20706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254939</xdr:colOff>
      <xdr:row>1</xdr:row>
      <xdr:rowOff>22031</xdr:rowOff>
    </xdr:from>
    <xdr:ext cx="1709825" cy="207065"/>
    <xdr:pic>
      <xdr:nvPicPr>
        <xdr:cNvPr id="2" name="image1.png">
          <a:extLst>
            <a:ext uri="{FF2B5EF4-FFF2-40B4-BE49-F238E27FC236}">
              <a16:creationId xmlns:a16="http://schemas.microsoft.com/office/drawing/2014/main" id="{BB5D6269-6EFB-43C8-BD75-8B52CA10A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5889" y="241106"/>
          <a:ext cx="1709825" cy="20706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79679</xdr:colOff>
      <xdr:row>0</xdr:row>
      <xdr:rowOff>187766</xdr:rowOff>
    </xdr:from>
    <xdr:ext cx="1709825" cy="207065"/>
    <xdr:pic>
      <xdr:nvPicPr>
        <xdr:cNvPr id="2" name="image1.png">
          <a:extLst>
            <a:ext uri="{FF2B5EF4-FFF2-40B4-BE49-F238E27FC236}">
              <a16:creationId xmlns:a16="http://schemas.microsoft.com/office/drawing/2014/main" id="{1B05AD0C-B947-4DE2-9016-DA70D50FE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8854" y="187766"/>
          <a:ext cx="1709825" cy="20706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63202</xdr:colOff>
          <xdr:row>58</xdr:row>
          <xdr:rowOff>91439</xdr:rowOff>
        </xdr:from>
        <xdr:ext cx="4548223" cy="2661285"/>
        <xdr:pic>
          <xdr:nvPicPr>
            <xdr:cNvPr id="2" name="그림 1">
              <a:extLst>
                <a:ext uri="{FF2B5EF4-FFF2-40B4-BE49-F238E27FC236}">
                  <a16:creationId xmlns:a16="http://schemas.microsoft.com/office/drawing/2014/main" id="{0374F8F3-5AEA-4281-82F5-17A59DB8F64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U$65:$Y$75" spid="_x0000_s72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787227" y="20322539"/>
              <a:ext cx="4548223" cy="266128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xdr:twoCellAnchor editAs="oneCell">
    <xdr:from>
      <xdr:col>2</xdr:col>
      <xdr:colOff>6890359</xdr:colOff>
      <xdr:row>0</xdr:row>
      <xdr:rowOff>205935</xdr:rowOff>
    </xdr:from>
    <xdr:to>
      <xdr:col>2</xdr:col>
      <xdr:colOff>8671448</xdr:colOff>
      <xdr:row>1</xdr:row>
      <xdr:rowOff>173355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2446EFC1-FAFA-4BC5-AA4E-18049BB3D43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4384" y="205935"/>
          <a:ext cx="1784899" cy="22840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59839</xdr:colOff>
          <xdr:row>47</xdr:row>
          <xdr:rowOff>250339</xdr:rowOff>
        </xdr:from>
        <xdr:to>
          <xdr:col>2</xdr:col>
          <xdr:colOff>4783231</xdr:colOff>
          <xdr:row>48</xdr:row>
          <xdr:rowOff>628306</xdr:rowOff>
        </xdr:to>
        <xdr:pic>
          <xdr:nvPicPr>
            <xdr:cNvPr id="5" name="그림 4">
              <a:extLst>
                <a:ext uri="{FF2B5EF4-FFF2-40B4-BE49-F238E27FC236}">
                  <a16:creationId xmlns:a16="http://schemas.microsoft.com/office/drawing/2014/main" id="{16093D0B-FF1C-4EDA-AB18-4DEC8EF9DDA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O$81:$R$82" spid="_x0000_s723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785545" y="17933221"/>
              <a:ext cx="4713867" cy="6712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54348</xdr:colOff>
          <xdr:row>56</xdr:row>
          <xdr:rowOff>66676</xdr:rowOff>
        </xdr:from>
        <xdr:to>
          <xdr:col>2</xdr:col>
          <xdr:colOff>4480224</xdr:colOff>
          <xdr:row>56</xdr:row>
          <xdr:rowOff>1085066</xdr:rowOff>
        </xdr:to>
        <xdr:pic>
          <xdr:nvPicPr>
            <xdr:cNvPr id="6" name="그림 5">
              <a:extLst>
                <a:ext uri="{FF2B5EF4-FFF2-40B4-BE49-F238E27FC236}">
                  <a16:creationId xmlns:a16="http://schemas.microsoft.com/office/drawing/2014/main" id="{947EA1F4-B9BB-4373-9415-F49CB21407C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O$84:$R$86" spid="_x0000_s7231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1778373" y="18964276"/>
              <a:ext cx="4425876" cy="101839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116095</xdr:colOff>
          <xdr:row>8</xdr:row>
          <xdr:rowOff>28127</xdr:rowOff>
        </xdr:from>
        <xdr:to>
          <xdr:col>2</xdr:col>
          <xdr:colOff>8345244</xdr:colOff>
          <xdr:row>8</xdr:row>
          <xdr:rowOff>1311312</xdr:rowOff>
        </xdr:to>
        <xdr:pic>
          <xdr:nvPicPr>
            <xdr:cNvPr id="8" name="그림 7">
              <a:extLst>
                <a:ext uri="{FF2B5EF4-FFF2-40B4-BE49-F238E27FC236}">
                  <a16:creationId xmlns:a16="http://schemas.microsoft.com/office/drawing/2014/main" id="{835BBEF4-E72E-4E7E-9EFA-5C93E4E7EE6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62:$S$65" spid="_x0000_s723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840120" y="2114102"/>
              <a:ext cx="8229149" cy="127747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78441</xdr:colOff>
          <xdr:row>17</xdr:row>
          <xdr:rowOff>234878</xdr:rowOff>
        </xdr:from>
        <xdr:to>
          <xdr:col>2</xdr:col>
          <xdr:colOff>4739864</xdr:colOff>
          <xdr:row>17</xdr:row>
          <xdr:rowOff>821056</xdr:rowOff>
        </xdr:to>
        <xdr:pic>
          <xdr:nvPicPr>
            <xdr:cNvPr id="9" name="그림 8">
              <a:extLst>
                <a:ext uri="{FF2B5EF4-FFF2-40B4-BE49-F238E27FC236}">
                  <a16:creationId xmlns:a16="http://schemas.microsoft.com/office/drawing/2014/main" id="{843C464E-505E-4B75-8DF4-416617CEAB7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O$88:$R$89" spid="_x0000_s723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1802466" y="9721778"/>
              <a:ext cx="4653803" cy="5899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808621</xdr:colOff>
      <xdr:row>0</xdr:row>
      <xdr:rowOff>155987</xdr:rowOff>
    </xdr:from>
    <xdr:ext cx="1709825" cy="271790"/>
    <xdr:pic>
      <xdr:nvPicPr>
        <xdr:cNvPr id="2" name="image1.png">
          <a:extLst>
            <a:ext uri="{FF2B5EF4-FFF2-40B4-BE49-F238E27FC236}">
              <a16:creationId xmlns:a16="http://schemas.microsoft.com/office/drawing/2014/main" id="{AE0F021C-86BD-4693-BD59-2CB4983C4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7521" y="155987"/>
          <a:ext cx="1709825" cy="27179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1071563</xdr:colOff>
      <xdr:row>0</xdr:row>
      <xdr:rowOff>223839</xdr:rowOff>
    </xdr:from>
    <xdr:ext cx="1905000" cy="277652"/>
    <xdr:pic>
      <xdr:nvPicPr>
        <xdr:cNvPr id="3" name="그림 2">
          <a:extLst>
            <a:ext uri="{FF2B5EF4-FFF2-40B4-BE49-F238E27FC236}">
              <a16:creationId xmlns:a16="http://schemas.microsoft.com/office/drawing/2014/main" id="{60858557-7BD8-44DF-A86C-C5F054C145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1" y="223839"/>
          <a:ext cx="1905000" cy="277652"/>
        </a:xfrm>
        <a:prstGeom prst="rect">
          <a:avLst/>
        </a:prstGeom>
        <a:noFill/>
        <a:ln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126527</xdr:colOff>
          <xdr:row>17</xdr:row>
          <xdr:rowOff>216010</xdr:rowOff>
        </xdr:from>
        <xdr:ext cx="7089614" cy="2235726"/>
        <xdr:pic>
          <xdr:nvPicPr>
            <xdr:cNvPr id="4" name="그림 3">
              <a:extLst>
                <a:ext uri="{FF2B5EF4-FFF2-40B4-BE49-F238E27FC236}">
                  <a16:creationId xmlns:a16="http://schemas.microsoft.com/office/drawing/2014/main" id="{3D3AC6A3-3870-4B24-85C9-2D87010BDC3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29:$N$35" spid="_x0000_s8449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 bwMode="auto">
            <a:xfrm>
              <a:off x="1621952" y="4587985"/>
              <a:ext cx="7089614" cy="223572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228069</xdr:colOff>
      <xdr:row>0</xdr:row>
      <xdr:rowOff>158788</xdr:rowOff>
    </xdr:from>
    <xdr:to>
      <xdr:col>16</xdr:col>
      <xdr:colOff>933591</xdr:colOff>
      <xdr:row>1</xdr:row>
      <xdr:rowOff>171647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F8C27E35-3CDD-410E-9306-C1DE7469F3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5819" y="158788"/>
          <a:ext cx="1915197" cy="2605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anway.koreanair.com/USER/Common/ARTRAS/Plan2qtr(aa)-58a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152272\tglim\LTG\ESTM\ESTM96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anway.koreanair.com/&#50629;&#47924;/&#50689;&#50629;&#44228;&#54925;/BT_T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anway.koreanair.com/USER/SELCS/AAR/98/PLAN/PLAN98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_HQ_B\USER\USER\COMMON\AACK\PLAN98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anway.koreanair.com/SELCK/dom/AAR/01/pfm/&#52628;&#51221;/pfm/&#52628;&#51221;/pfm/&#52628;&#51221;/pfm/&#52628;&#51221;/Data/Plan/2000Plan/Campaign/24&#48516;&#44592;/Plan00aa-54ac(CP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INV\95INV\95&#49345;&#48152;&#445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_hq_b\USER\LTG\ESTM\ESTM96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alfmsprd.koreanair.com/Users/kal/Desktop/Job_Master/0011/FLT_MAST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ELCP\Ysmoon\DATA\Plan2000\Plan00de-53ac(CP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Startup" Target="DREAM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cd_BT"/>
      <sheetName val="요약"/>
      <sheetName val="수정"/>
      <sheetName val="Cover"/>
      <sheetName val="Fleet"/>
      <sheetName val="HL#"/>
      <sheetName val="Config"/>
      <sheetName val="Salable"/>
      <sheetName val="Route(Int'l)"/>
      <sheetName val="Route변동"/>
      <sheetName val="Disp"/>
      <sheetName val="Maint"/>
      <sheetName val="Frq"/>
      <sheetName val="BT"/>
      <sheetName val="Pax"/>
      <sheetName val="Cgo"/>
      <sheetName val="B737"/>
      <sheetName val="A321"/>
      <sheetName val="B767"/>
      <sheetName val="B777"/>
      <sheetName val="B747"/>
      <sheetName val="FRT"/>
      <sheetName val="Blocktime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3">
          <cell r="A3" t="str">
            <v>DOM</v>
          </cell>
          <cell r="B3">
            <v>0</v>
          </cell>
          <cell r="C3">
            <v>0</v>
          </cell>
          <cell r="D3">
            <v>117</v>
          </cell>
          <cell r="E3">
            <v>0.8</v>
          </cell>
          <cell r="F3">
            <v>0.8</v>
          </cell>
        </row>
        <row r="4">
          <cell r="A4" t="str">
            <v>DOM-EXT</v>
          </cell>
          <cell r="B4">
            <v>0</v>
          </cell>
          <cell r="C4">
            <v>0</v>
          </cell>
          <cell r="D4">
            <v>117</v>
          </cell>
          <cell r="E4">
            <v>0.8</v>
          </cell>
          <cell r="F4">
            <v>0.8</v>
          </cell>
        </row>
        <row r="5">
          <cell r="A5" t="str">
            <v>KPO/CJU-S</v>
          </cell>
          <cell r="B5">
            <v>0</v>
          </cell>
          <cell r="C5">
            <v>0</v>
          </cell>
          <cell r="D5">
            <v>113</v>
          </cell>
          <cell r="E5">
            <v>0.8</v>
          </cell>
          <cell r="F5">
            <v>0.8</v>
          </cell>
        </row>
        <row r="6">
          <cell r="A6" t="str">
            <v>KPO/CJU-W</v>
          </cell>
          <cell r="B6">
            <v>0</v>
          </cell>
          <cell r="C6">
            <v>0</v>
          </cell>
          <cell r="D6">
            <v>113</v>
          </cell>
          <cell r="E6">
            <v>0.8</v>
          </cell>
          <cell r="F6">
            <v>0.8</v>
          </cell>
        </row>
        <row r="7">
          <cell r="A7" t="str">
            <v>KPO/SEL-S</v>
          </cell>
          <cell r="B7">
            <v>0</v>
          </cell>
          <cell r="C7">
            <v>0</v>
          </cell>
          <cell r="D7">
            <v>117</v>
          </cell>
          <cell r="E7">
            <v>0.8</v>
          </cell>
          <cell r="F7">
            <v>0.8</v>
          </cell>
        </row>
        <row r="8">
          <cell r="A8" t="str">
            <v>KPO/SEL-W</v>
          </cell>
          <cell r="B8">
            <v>0</v>
          </cell>
          <cell r="C8">
            <v>0</v>
          </cell>
          <cell r="D8">
            <v>117</v>
          </cell>
          <cell r="E8">
            <v>0.8</v>
          </cell>
          <cell r="F8">
            <v>0.8</v>
          </cell>
        </row>
        <row r="12">
          <cell r="A12" t="str">
            <v>DOM-A</v>
          </cell>
          <cell r="B12">
            <v>0</v>
          </cell>
          <cell r="C12">
            <v>0</v>
          </cell>
          <cell r="D12">
            <v>148</v>
          </cell>
          <cell r="E12">
            <v>2</v>
          </cell>
          <cell r="F12">
            <v>2</v>
          </cell>
        </row>
        <row r="13">
          <cell r="A13" t="str">
            <v>DOM-EXT</v>
          </cell>
          <cell r="B13">
            <v>0</v>
          </cell>
          <cell r="C13">
            <v>0</v>
          </cell>
          <cell r="D13">
            <v>148</v>
          </cell>
          <cell r="E13">
            <v>2</v>
          </cell>
          <cell r="F13">
            <v>2</v>
          </cell>
        </row>
        <row r="14">
          <cell r="A14" t="str">
            <v>DOM-P</v>
          </cell>
          <cell r="B14">
            <v>0</v>
          </cell>
          <cell r="C14">
            <v>0</v>
          </cell>
          <cell r="D14">
            <v>146</v>
          </cell>
          <cell r="E14">
            <v>2</v>
          </cell>
          <cell r="F14">
            <v>2</v>
          </cell>
        </row>
        <row r="15">
          <cell r="A15" t="str">
            <v>DOM-O</v>
          </cell>
          <cell r="B15">
            <v>0</v>
          </cell>
          <cell r="C15">
            <v>0</v>
          </cell>
          <cell r="D15">
            <v>146</v>
          </cell>
          <cell r="E15">
            <v>2</v>
          </cell>
          <cell r="F15">
            <v>2</v>
          </cell>
        </row>
        <row r="16">
          <cell r="A16" t="str">
            <v>INTL-A</v>
          </cell>
          <cell r="B16">
            <v>0</v>
          </cell>
          <cell r="C16">
            <v>0</v>
          </cell>
          <cell r="D16">
            <v>142</v>
          </cell>
          <cell r="E16">
            <v>2</v>
          </cell>
          <cell r="F16">
            <v>2</v>
          </cell>
        </row>
        <row r="17">
          <cell r="A17" t="str">
            <v>INTL-B</v>
          </cell>
          <cell r="B17">
            <v>0</v>
          </cell>
          <cell r="C17">
            <v>0</v>
          </cell>
          <cell r="D17">
            <v>145</v>
          </cell>
          <cell r="E17">
            <v>2</v>
          </cell>
          <cell r="F17">
            <v>2</v>
          </cell>
        </row>
        <row r="18">
          <cell r="A18" t="str">
            <v>INTL-E</v>
          </cell>
          <cell r="B18">
            <v>0</v>
          </cell>
          <cell r="C18">
            <v>0</v>
          </cell>
          <cell r="D18">
            <v>140</v>
          </cell>
          <cell r="E18">
            <v>2</v>
          </cell>
          <cell r="F18">
            <v>2</v>
          </cell>
        </row>
        <row r="19">
          <cell r="A19" t="str">
            <v>KPO/CJU-S</v>
          </cell>
          <cell r="B19">
            <v>0</v>
          </cell>
          <cell r="C19">
            <v>0</v>
          </cell>
          <cell r="D19">
            <v>140</v>
          </cell>
          <cell r="E19">
            <v>2</v>
          </cell>
          <cell r="F19">
            <v>2</v>
          </cell>
        </row>
        <row r="20">
          <cell r="A20" t="str">
            <v>KPO/CJU-W</v>
          </cell>
          <cell r="B20">
            <v>0</v>
          </cell>
          <cell r="C20">
            <v>0</v>
          </cell>
          <cell r="D20">
            <v>146</v>
          </cell>
          <cell r="E20">
            <v>2</v>
          </cell>
          <cell r="F20">
            <v>2</v>
          </cell>
        </row>
        <row r="21">
          <cell r="A21" t="str">
            <v>KPO/SEL-S</v>
          </cell>
          <cell r="B21">
            <v>0</v>
          </cell>
          <cell r="C21">
            <v>0</v>
          </cell>
          <cell r="D21">
            <v>144</v>
          </cell>
          <cell r="E21">
            <v>2</v>
          </cell>
          <cell r="F21">
            <v>2</v>
          </cell>
        </row>
        <row r="22">
          <cell r="A22" t="str">
            <v>KPO/SEL-W</v>
          </cell>
          <cell r="B22">
            <v>0</v>
          </cell>
          <cell r="C22">
            <v>0</v>
          </cell>
          <cell r="D22">
            <v>146</v>
          </cell>
          <cell r="E22">
            <v>2</v>
          </cell>
          <cell r="F22">
            <v>2</v>
          </cell>
        </row>
      </sheetData>
      <sheetData sheetId="17" refreshError="1">
        <row r="4">
          <cell r="A4" t="str">
            <v>DOM</v>
          </cell>
          <cell r="B4">
            <v>0</v>
          </cell>
          <cell r="C4">
            <v>0</v>
          </cell>
          <cell r="D4">
            <v>195</v>
          </cell>
          <cell r="E4">
            <v>3.03</v>
          </cell>
          <cell r="F4">
            <v>3.03</v>
          </cell>
        </row>
        <row r="5">
          <cell r="A5" t="str">
            <v>DOM-EXT</v>
          </cell>
          <cell r="B5">
            <v>0</v>
          </cell>
          <cell r="C5">
            <v>0</v>
          </cell>
          <cell r="D5">
            <v>195</v>
          </cell>
          <cell r="E5">
            <v>3.03</v>
          </cell>
          <cell r="F5">
            <v>3.03</v>
          </cell>
        </row>
        <row r="10">
          <cell r="A10" t="str">
            <v>DOM</v>
          </cell>
          <cell r="B10">
            <v>0</v>
          </cell>
          <cell r="C10">
            <v>0</v>
          </cell>
          <cell r="D10">
            <v>177</v>
          </cell>
          <cell r="E10">
            <v>3.03</v>
          </cell>
          <cell r="F10">
            <v>3.03</v>
          </cell>
        </row>
        <row r="11">
          <cell r="A11" t="str">
            <v>DOM-EXT</v>
          </cell>
          <cell r="B11">
            <v>0</v>
          </cell>
          <cell r="C11">
            <v>0</v>
          </cell>
          <cell r="D11">
            <v>177</v>
          </cell>
          <cell r="E11">
            <v>3.03</v>
          </cell>
          <cell r="F11">
            <v>3.03</v>
          </cell>
        </row>
        <row r="12">
          <cell r="A12" t="str">
            <v>KPO/CJU</v>
          </cell>
          <cell r="B12">
            <v>0</v>
          </cell>
          <cell r="C12">
            <v>0</v>
          </cell>
          <cell r="D12">
            <v>177</v>
          </cell>
          <cell r="E12">
            <v>3.03</v>
          </cell>
          <cell r="F12">
            <v>3.03</v>
          </cell>
        </row>
        <row r="13">
          <cell r="A13" t="str">
            <v>KPO/SEL</v>
          </cell>
          <cell r="B13">
            <v>0</v>
          </cell>
          <cell r="C13">
            <v>0</v>
          </cell>
          <cell r="D13">
            <v>177</v>
          </cell>
          <cell r="E13">
            <v>3.03</v>
          </cell>
          <cell r="F13">
            <v>3.03</v>
          </cell>
        </row>
      </sheetData>
      <sheetData sheetId="18" refreshError="1">
        <row r="3">
          <cell r="A3" t="str">
            <v>DOM</v>
          </cell>
          <cell r="B3">
            <v>0</v>
          </cell>
          <cell r="C3">
            <v>0</v>
          </cell>
          <cell r="D3">
            <v>260</v>
          </cell>
          <cell r="E3">
            <v>11.2</v>
          </cell>
          <cell r="F3">
            <v>11.2</v>
          </cell>
        </row>
        <row r="4">
          <cell r="A4" t="str">
            <v>DOM-EXT</v>
          </cell>
          <cell r="B4">
            <v>0</v>
          </cell>
          <cell r="C4">
            <v>0</v>
          </cell>
          <cell r="D4">
            <v>260</v>
          </cell>
          <cell r="E4">
            <v>11.2</v>
          </cell>
          <cell r="F4">
            <v>11.2</v>
          </cell>
        </row>
        <row r="27">
          <cell r="A27" t="str">
            <v>DOM</v>
          </cell>
          <cell r="B27">
            <v>0</v>
          </cell>
          <cell r="C27">
            <v>0</v>
          </cell>
          <cell r="D27">
            <v>236</v>
          </cell>
          <cell r="E27">
            <v>11.8</v>
          </cell>
          <cell r="F27">
            <v>11.8</v>
          </cell>
        </row>
        <row r="28">
          <cell r="A28" t="str">
            <v>DOM-EXT</v>
          </cell>
          <cell r="B28">
            <v>0</v>
          </cell>
          <cell r="C28">
            <v>0</v>
          </cell>
          <cell r="D28">
            <v>236</v>
          </cell>
          <cell r="E28">
            <v>11.8</v>
          </cell>
          <cell r="F28">
            <v>11.8</v>
          </cell>
        </row>
      </sheetData>
      <sheetData sheetId="19"/>
      <sheetData sheetId="20"/>
      <sheetData sheetId="21"/>
      <sheetData sheetId="22"/>
      <sheetData sheetId="23" refreshError="1">
        <row r="4">
          <cell r="A4" t="str">
            <v>SU</v>
          </cell>
          <cell r="B4">
            <v>4</v>
          </cell>
          <cell r="C4">
            <v>4</v>
          </cell>
          <cell r="D4">
            <v>4</v>
          </cell>
          <cell r="E4">
            <v>5</v>
          </cell>
          <cell r="F4">
            <v>4</v>
          </cell>
          <cell r="G4">
            <v>4</v>
          </cell>
          <cell r="H4">
            <v>5</v>
          </cell>
          <cell r="I4">
            <v>4</v>
          </cell>
          <cell r="J4">
            <v>5</v>
          </cell>
          <cell r="K4">
            <v>4</v>
          </cell>
          <cell r="L4">
            <v>4</v>
          </cell>
          <cell r="M4">
            <v>5</v>
          </cell>
        </row>
        <row r="5">
          <cell r="A5" t="str">
            <v>MO</v>
          </cell>
          <cell r="B5">
            <v>5</v>
          </cell>
          <cell r="C5">
            <v>4</v>
          </cell>
          <cell r="D5">
            <v>4</v>
          </cell>
          <cell r="E5">
            <v>5</v>
          </cell>
          <cell r="F5">
            <v>4</v>
          </cell>
          <cell r="G5">
            <v>4</v>
          </cell>
          <cell r="H5">
            <v>5</v>
          </cell>
          <cell r="I5">
            <v>4</v>
          </cell>
          <cell r="J5">
            <v>4</v>
          </cell>
          <cell r="K5">
            <v>5</v>
          </cell>
          <cell r="L5">
            <v>4</v>
          </cell>
          <cell r="M5">
            <v>5</v>
          </cell>
        </row>
        <row r="6">
          <cell r="A6" t="str">
            <v>TU</v>
          </cell>
          <cell r="B6">
            <v>5</v>
          </cell>
          <cell r="C6">
            <v>4</v>
          </cell>
          <cell r="D6">
            <v>4</v>
          </cell>
          <cell r="E6">
            <v>4</v>
          </cell>
          <cell r="F6">
            <v>5</v>
          </cell>
          <cell r="G6">
            <v>4</v>
          </cell>
          <cell r="H6">
            <v>5</v>
          </cell>
          <cell r="I6">
            <v>4</v>
          </cell>
          <cell r="J6">
            <v>4</v>
          </cell>
          <cell r="K6">
            <v>5</v>
          </cell>
          <cell r="L6">
            <v>4</v>
          </cell>
          <cell r="M6">
            <v>4</v>
          </cell>
        </row>
        <row r="7">
          <cell r="A7" t="str">
            <v>WE</v>
          </cell>
          <cell r="B7">
            <v>5</v>
          </cell>
          <cell r="C7">
            <v>4</v>
          </cell>
          <cell r="D7">
            <v>4</v>
          </cell>
          <cell r="E7">
            <v>4</v>
          </cell>
          <cell r="F7">
            <v>5</v>
          </cell>
          <cell r="G7">
            <v>4</v>
          </cell>
          <cell r="H7">
            <v>4</v>
          </cell>
          <cell r="I7">
            <v>5</v>
          </cell>
          <cell r="J7">
            <v>4</v>
          </cell>
          <cell r="K7">
            <v>5</v>
          </cell>
          <cell r="L7">
            <v>4</v>
          </cell>
          <cell r="M7">
            <v>4</v>
          </cell>
        </row>
        <row r="8">
          <cell r="A8" t="str">
            <v>TH</v>
          </cell>
          <cell r="B8">
            <v>4</v>
          </cell>
          <cell r="C8">
            <v>4</v>
          </cell>
          <cell r="D8">
            <v>5</v>
          </cell>
          <cell r="E8">
            <v>4</v>
          </cell>
          <cell r="F8">
            <v>5</v>
          </cell>
          <cell r="G8">
            <v>4</v>
          </cell>
          <cell r="H8">
            <v>4</v>
          </cell>
          <cell r="I8">
            <v>5</v>
          </cell>
          <cell r="J8">
            <v>4</v>
          </cell>
          <cell r="K8">
            <v>4</v>
          </cell>
          <cell r="L8">
            <v>5</v>
          </cell>
          <cell r="M8">
            <v>4</v>
          </cell>
        </row>
        <row r="9">
          <cell r="A9" t="str">
            <v>FR</v>
          </cell>
          <cell r="B9">
            <v>4</v>
          </cell>
          <cell r="C9">
            <v>4</v>
          </cell>
          <cell r="D9">
            <v>5</v>
          </cell>
          <cell r="E9">
            <v>4</v>
          </cell>
          <cell r="F9">
            <v>4</v>
          </cell>
          <cell r="G9">
            <v>5</v>
          </cell>
          <cell r="H9">
            <v>4</v>
          </cell>
          <cell r="I9">
            <v>5</v>
          </cell>
          <cell r="J9">
            <v>4</v>
          </cell>
          <cell r="K9">
            <v>4</v>
          </cell>
          <cell r="L9">
            <v>5</v>
          </cell>
          <cell r="M9">
            <v>4</v>
          </cell>
        </row>
        <row r="10">
          <cell r="A10" t="str">
            <v>SA</v>
          </cell>
          <cell r="B10">
            <v>4</v>
          </cell>
          <cell r="C10">
            <v>4</v>
          </cell>
          <cell r="D10">
            <v>5</v>
          </cell>
          <cell r="E10">
            <v>4</v>
          </cell>
          <cell r="F10">
            <v>4</v>
          </cell>
          <cell r="G10">
            <v>5</v>
          </cell>
          <cell r="H10">
            <v>4</v>
          </cell>
          <cell r="I10">
            <v>4</v>
          </cell>
          <cell r="J10">
            <v>5</v>
          </cell>
          <cell r="K10">
            <v>4</v>
          </cell>
          <cell r="L10">
            <v>4</v>
          </cell>
          <cell r="M10">
            <v>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UTES"/>
      <sheetName val="0006_FLT_IR_NAME"/>
      <sheetName val="93"/>
      <sheetName val="검색"/>
      <sheetName val="투자계획"/>
      <sheetName val="감가상각"/>
      <sheetName val="ESTM9602"/>
      <sheetName val="정비손익"/>
      <sheetName val="아시아나항공"/>
      <sheetName val="new급여T(4을-운전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운항관리"/>
      <sheetName val="2003Plan"/>
      <sheetName val="이전BT"/>
      <sheetName val="운항율"/>
    </sheetNames>
    <sheetDataSet>
      <sheetData sheetId="0"/>
      <sheetData sheetId="1"/>
      <sheetData sheetId="2"/>
      <sheetData sheetId="3" refreshError="1">
        <row r="7">
          <cell r="B7" t="str">
            <v>GMP/PUS</v>
          </cell>
          <cell r="C7">
            <v>0.98200899550224885</v>
          </cell>
          <cell r="E7">
            <v>0.98103574033552154</v>
          </cell>
          <cell r="G7">
            <v>0.97020097020097018</v>
          </cell>
          <cell r="I7">
            <v>0.99699398797595196</v>
          </cell>
          <cell r="K7">
            <v>0.94377510040160639</v>
          </cell>
          <cell r="M7">
            <v>0.95869252873563215</v>
          </cell>
          <cell r="O7">
            <v>0.9889178617992177</v>
          </cell>
          <cell r="Q7">
            <v>0.98348500168520392</v>
          </cell>
          <cell r="S7">
            <v>0.98070119009327761</v>
          </cell>
          <cell r="U7">
            <v>0.97177177177177176</v>
          </cell>
          <cell r="W7">
            <v>0.96349453978159127</v>
          </cell>
          <cell r="Y7">
            <v>0.97375079063883618</v>
          </cell>
          <cell r="AA7">
            <v>0.97464805187218884</v>
          </cell>
        </row>
        <row r="8">
          <cell r="B8" t="str">
            <v>GMP/CJU</v>
          </cell>
          <cell r="C8">
            <v>0.99105733824302999</v>
          </cell>
          <cell r="E8">
            <v>0.99275712216320622</v>
          </cell>
          <cell r="G8">
            <v>0.99075975359342916</v>
          </cell>
          <cell r="I8">
            <v>0.99946921443736725</v>
          </cell>
          <cell r="K8">
            <v>0.96151872755259105</v>
          </cell>
          <cell r="M8">
            <v>0.96409959467284312</v>
          </cell>
          <cell r="O8">
            <v>0.9928057553956835</v>
          </cell>
          <cell r="Q8">
            <v>0.9974987493746873</v>
          </cell>
          <cell r="S8">
            <v>0.99953183520599254</v>
          </cell>
          <cell r="U8">
            <v>0.99796334012219956</v>
          </cell>
          <cell r="W8">
            <v>0.99675925925925923</v>
          </cell>
          <cell r="Y8">
            <v>0.98145572554473803</v>
          </cell>
          <cell r="AA8">
            <v>0.98875765529308834</v>
          </cell>
        </row>
        <row r="9">
          <cell r="B9" t="str">
            <v>GMP/KWJ</v>
          </cell>
          <cell r="C9">
            <v>0.9985074626865672</v>
          </cell>
          <cell r="E9">
            <v>0.99425287356321834</v>
          </cell>
          <cell r="G9">
            <v>0.98091042584434651</v>
          </cell>
          <cell r="I9">
            <v>0.9915730337078652</v>
          </cell>
          <cell r="K9">
            <v>0.96327683615819204</v>
          </cell>
          <cell r="M9">
            <v>0.96769230769230774</v>
          </cell>
          <cell r="O9">
            <v>0.9915492957746479</v>
          </cell>
          <cell r="Q9">
            <v>0.99156118143459915</v>
          </cell>
          <cell r="S9">
            <v>0.9972067039106145</v>
          </cell>
          <cell r="U9">
            <v>0.99415204678362579</v>
          </cell>
          <cell r="W9">
            <v>0.99446749654218536</v>
          </cell>
          <cell r="Y9">
            <v>0.98290598290598286</v>
          </cell>
          <cell r="AA9">
            <v>0.98715870839047504</v>
          </cell>
        </row>
        <row r="10">
          <cell r="B10" t="str">
            <v>GMP/TAE</v>
          </cell>
          <cell r="C10">
            <v>0.98670465337132007</v>
          </cell>
          <cell r="E10">
            <v>0.989041095890411</v>
          </cell>
          <cell r="G10">
            <v>0.98199819981998204</v>
          </cell>
          <cell r="I10">
            <v>0.99739583333333337</v>
          </cell>
          <cell r="K10">
            <v>0.96787479406919275</v>
          </cell>
          <cell r="M10">
            <v>0.96408317580340264</v>
          </cell>
          <cell r="O10">
            <v>0.99478260869565216</v>
          </cell>
          <cell r="Q10">
            <v>1</v>
          </cell>
          <cell r="S10">
            <v>0.99477351916376311</v>
          </cell>
          <cell r="U10">
            <v>0.99459459459459465</v>
          </cell>
          <cell r="W10">
            <v>0.99563318777292575</v>
          </cell>
          <cell r="Y10">
            <v>0.99298245614035086</v>
          </cell>
          <cell r="AA10">
            <v>0.98809431774255896</v>
          </cell>
        </row>
        <row r="11">
          <cell r="B11" t="str">
            <v>GMP/YEC</v>
          </cell>
          <cell r="C11">
            <v>1</v>
          </cell>
          <cell r="E11">
            <v>1</v>
          </cell>
          <cell r="G11">
            <v>1</v>
          </cell>
          <cell r="I11">
            <v>1</v>
          </cell>
          <cell r="K11">
            <v>0.967741935483871</v>
          </cell>
          <cell r="M11">
            <v>0.96491228070175439</v>
          </cell>
          <cell r="O11">
            <v>1</v>
          </cell>
          <cell r="Q11">
            <v>1</v>
          </cell>
          <cell r="S11">
            <v>1</v>
          </cell>
          <cell r="U11">
            <v>1</v>
          </cell>
          <cell r="W11">
            <v>1</v>
          </cell>
          <cell r="Y11">
            <v>1</v>
          </cell>
          <cell r="AA11">
            <v>0.99428979300499643</v>
          </cell>
        </row>
        <row r="12">
          <cell r="B12" t="str">
            <v>GMP/USN</v>
          </cell>
          <cell r="C12">
            <v>0.97047619047619049</v>
          </cell>
          <cell r="E12">
            <v>0.98988040478380868</v>
          </cell>
          <cell r="G12">
            <v>0.98282442748091603</v>
          </cell>
          <cell r="I12">
            <v>0.9981412639405205</v>
          </cell>
          <cell r="K12">
            <v>0.97232472324723251</v>
          </cell>
          <cell r="M12">
            <v>0.96082474226804127</v>
          </cell>
          <cell r="O12">
            <v>0.98568702290076338</v>
          </cell>
          <cell r="Q12">
            <v>0.9868686868686869</v>
          </cell>
          <cell r="S12">
            <v>0.94255111976630968</v>
          </cell>
          <cell r="U12">
            <v>0.9066147859922179</v>
          </cell>
          <cell r="W12">
            <v>0.96</v>
          </cell>
          <cell r="Y12">
            <v>0.9634387351778656</v>
          </cell>
          <cell r="AA12">
            <v>0.97125136199815609</v>
          </cell>
        </row>
        <row r="13">
          <cell r="B13" t="str">
            <v>GMP/HIN</v>
          </cell>
          <cell r="C13">
            <v>0.99375000000000002</v>
          </cell>
          <cell r="E13">
            <v>1</v>
          </cell>
          <cell r="G13">
            <v>0.99582463465553239</v>
          </cell>
          <cell r="I13">
            <v>1</v>
          </cell>
          <cell r="K13">
            <v>0.95766129032258063</v>
          </cell>
          <cell r="M13">
            <v>0.96052631578947367</v>
          </cell>
          <cell r="O13">
            <v>1</v>
          </cell>
          <cell r="Q13">
            <v>0.99798387096774188</v>
          </cell>
          <cell r="S13">
            <v>1</v>
          </cell>
          <cell r="U13">
            <v>1</v>
          </cell>
          <cell r="W13">
            <v>0.99604743083003955</v>
          </cell>
          <cell r="Y13">
            <v>0.98787878787878791</v>
          </cell>
          <cell r="AA13">
            <v>0.99061946902654863</v>
          </cell>
        </row>
        <row r="14">
          <cell r="B14" t="str">
            <v>GMP/KPO</v>
          </cell>
          <cell r="C14">
            <v>0.8293556085918854</v>
          </cell>
          <cell r="E14">
            <v>0.97687861271676302</v>
          </cell>
          <cell r="G14">
            <v>0.95432692307692313</v>
          </cell>
          <cell r="I14">
            <v>1</v>
          </cell>
          <cell r="K14">
            <v>0.95730337078651684</v>
          </cell>
          <cell r="M14">
            <v>0.93939393939393945</v>
          </cell>
          <cell r="O14">
            <v>0.98696682464454977</v>
          </cell>
          <cell r="Q14">
            <v>0.96946564885496178</v>
          </cell>
          <cell r="S14">
            <v>0.92885375494071143</v>
          </cell>
          <cell r="U14">
            <v>0.91111111111111109</v>
          </cell>
          <cell r="W14">
            <v>0.93270524899057872</v>
          </cell>
          <cell r="Y14">
            <v>0.84615384615384615</v>
          </cell>
          <cell r="AA14">
            <v>0.93743847752378873</v>
          </cell>
        </row>
        <row r="15">
          <cell r="B15" t="str">
            <v>GMP/MPK</v>
          </cell>
          <cell r="C15">
            <v>0.797752808988764</v>
          </cell>
          <cell r="E15">
            <v>0.90860215053763438</v>
          </cell>
          <cell r="G15">
            <v>0.89855072463768115</v>
          </cell>
          <cell r="I15">
            <v>0.93568464730290457</v>
          </cell>
          <cell r="K15">
            <v>0.82258064516129026</v>
          </cell>
          <cell r="M15">
            <v>0.85964912280701755</v>
          </cell>
          <cell r="O15">
            <v>0.85135135135135132</v>
          </cell>
          <cell r="Q15">
            <v>0.88515406162464982</v>
          </cell>
          <cell r="S15">
            <v>0.87643678160919536</v>
          </cell>
          <cell r="U15">
            <v>0.74556213017751483</v>
          </cell>
          <cell r="W15">
            <v>0.82548476454293629</v>
          </cell>
          <cell r="Y15">
            <v>0.90591397849462363</v>
          </cell>
          <cell r="AA15">
            <v>0.86669806877060762</v>
          </cell>
        </row>
        <row r="16">
          <cell r="B16" t="str">
            <v>GMP/RSU</v>
          </cell>
          <cell r="C16">
            <v>0.87055476529160736</v>
          </cell>
          <cell r="E16">
            <v>0.93913043478260871</v>
          </cell>
          <cell r="G16">
            <v>0.9536</v>
          </cell>
          <cell r="I16">
            <v>0.991044776119403</v>
          </cell>
          <cell r="K16">
            <v>0.91909385113268605</v>
          </cell>
          <cell r="M16">
            <v>0.93429487179487181</v>
          </cell>
          <cell r="O16">
            <v>0.93981481481481477</v>
          </cell>
          <cell r="Q16">
            <v>0.94227769110764426</v>
          </cell>
          <cell r="S16">
            <v>0.93333333333333335</v>
          </cell>
          <cell r="U16">
            <v>0.80864197530864201</v>
          </cell>
          <cell r="W16">
            <v>0.85099846390168965</v>
          </cell>
          <cell r="Y16">
            <v>0.89614243323442133</v>
          </cell>
          <cell r="AA16">
            <v>0.91917844758602296</v>
          </cell>
        </row>
        <row r="17">
          <cell r="B17" t="str">
            <v>GMP/KAG</v>
          </cell>
          <cell r="C17">
            <v>0.96089385474860334</v>
          </cell>
          <cell r="E17">
            <v>0.9946236559139785</v>
          </cell>
          <cell r="G17">
            <v>0.96022727272727271</v>
          </cell>
          <cell r="I17">
            <v>1</v>
          </cell>
          <cell r="K17">
            <v>0.90109890109890112</v>
          </cell>
          <cell r="M17">
            <v>0.93706293706293708</v>
          </cell>
          <cell r="O17">
            <v>0.98709677419354835</v>
          </cell>
          <cell r="Q17">
            <v>0.98</v>
          </cell>
          <cell r="S17">
            <v>1</v>
          </cell>
          <cell r="U17">
            <v>0.94219653179190754</v>
          </cell>
          <cell r="W17">
            <v>0.99350649350649356</v>
          </cell>
          <cell r="Y17">
            <v>1</v>
          </cell>
          <cell r="AA17">
            <v>0.97206851119894599</v>
          </cell>
        </row>
        <row r="18">
          <cell r="B18" t="str">
            <v>GMP/YNY</v>
          </cell>
          <cell r="C18">
            <v>0.96089385474860334</v>
          </cell>
          <cell r="E18">
            <v>0.9946236559139785</v>
          </cell>
          <cell r="G18">
            <v>0.96022727272727271</v>
          </cell>
          <cell r="I18">
            <v>1</v>
          </cell>
          <cell r="K18">
            <v>0.90109890109890112</v>
          </cell>
          <cell r="M18">
            <v>0.93706293706293708</v>
          </cell>
          <cell r="O18">
            <v>0.98709677419354835</v>
          </cell>
          <cell r="Q18">
            <v>0.98</v>
          </cell>
          <cell r="S18">
            <v>1</v>
          </cell>
          <cell r="U18">
            <v>0.94219653179190754</v>
          </cell>
          <cell r="W18">
            <v>0.99350649350649356</v>
          </cell>
          <cell r="Y18">
            <v>1</v>
          </cell>
          <cell r="AA18">
            <v>0.97206851119894599</v>
          </cell>
        </row>
        <row r="19">
          <cell r="B19" t="str">
            <v>PUS/CJU</v>
          </cell>
          <cell r="C19">
            <v>0.97916666666666663</v>
          </cell>
          <cell r="E19">
            <v>0.97635135135135132</v>
          </cell>
          <cell r="G19">
            <v>0.99300699300699302</v>
          </cell>
          <cell r="I19">
            <v>0.99496644295302017</v>
          </cell>
          <cell r="K19">
            <v>0.95279720279720281</v>
          </cell>
          <cell r="M19">
            <v>0.9765625</v>
          </cell>
          <cell r="O19">
            <v>0.99644128113879005</v>
          </cell>
          <cell r="Q19">
            <v>0.99495798319327733</v>
          </cell>
          <cell r="S19">
            <v>0.99861495844875348</v>
          </cell>
          <cell r="U19">
            <v>0.98626373626373631</v>
          </cell>
          <cell r="W19">
            <v>0.98186889818688983</v>
          </cell>
          <cell r="Y19">
            <v>0.98403483309143691</v>
          </cell>
          <cell r="AA19">
            <v>0.98486348847078797</v>
          </cell>
        </row>
        <row r="20">
          <cell r="B20" t="str">
            <v>KWJ/CJU</v>
          </cell>
          <cell r="C20">
            <v>0.99583333333333335</v>
          </cell>
          <cell r="E20">
            <v>1</v>
          </cell>
          <cell r="G20">
            <v>0.9916666666666667</v>
          </cell>
          <cell r="I20">
            <v>1</v>
          </cell>
          <cell r="K20">
            <v>0.96761133603238869</v>
          </cell>
          <cell r="M20">
            <v>0.96491228070175439</v>
          </cell>
          <cell r="O20">
            <v>1</v>
          </cell>
          <cell r="Q20">
            <v>1</v>
          </cell>
          <cell r="S20">
            <v>1</v>
          </cell>
          <cell r="U20">
            <v>0.98333333333333328</v>
          </cell>
          <cell r="W20">
            <v>0.98399999999999999</v>
          </cell>
          <cell r="Y20">
            <v>0.9838709677419355</v>
          </cell>
          <cell r="AA20">
            <v>0.98966131907308375</v>
          </cell>
        </row>
        <row r="21">
          <cell r="B21" t="str">
            <v>TAE/CJU</v>
          </cell>
          <cell r="C21">
            <v>0.98996655518394649</v>
          </cell>
          <cell r="E21">
            <v>1</v>
          </cell>
          <cell r="G21">
            <v>0.98333333333333328</v>
          </cell>
          <cell r="I21">
            <v>1</v>
          </cell>
          <cell r="K21">
            <v>0.93087557603686633</v>
          </cell>
          <cell r="M21">
            <v>0.95774647887323949</v>
          </cell>
          <cell r="O21">
            <v>1</v>
          </cell>
          <cell r="Q21">
            <v>1</v>
          </cell>
          <cell r="S21">
            <v>1</v>
          </cell>
          <cell r="U21">
            <v>0.984375</v>
          </cell>
          <cell r="W21">
            <v>0.99415204678362579</v>
          </cell>
          <cell r="Y21">
            <v>0.9838709677419355</v>
          </cell>
          <cell r="AA21">
            <v>0.98718313870692109</v>
          </cell>
        </row>
        <row r="22">
          <cell r="B22" t="str">
            <v>KPO/CJU</v>
          </cell>
          <cell r="C22">
            <v>0.82499999999999996</v>
          </cell>
          <cell r="E22">
            <v>0.97580645161290325</v>
          </cell>
          <cell r="G22">
            <v>0.96666666666666667</v>
          </cell>
          <cell r="I22">
            <v>1</v>
          </cell>
          <cell r="K22">
            <v>0.94623655913978499</v>
          </cell>
          <cell r="M22">
            <v>0.92982456140350878</v>
          </cell>
          <cell r="O22">
            <v>1</v>
          </cell>
          <cell r="Q22">
            <v>0.97777777777777775</v>
          </cell>
          <cell r="S22">
            <v>0.92741935483870963</v>
          </cell>
          <cell r="U22">
            <v>0.9</v>
          </cell>
          <cell r="W22">
            <v>0.93548387096774199</v>
          </cell>
          <cell r="Y22">
            <v>0.87903225806451613</v>
          </cell>
          <cell r="AA22">
            <v>0.93959731543624159</v>
          </cell>
        </row>
        <row r="23">
          <cell r="B23" t="str">
            <v>PUS/KWJ</v>
          </cell>
          <cell r="C23">
            <v>0.9916666666666667</v>
          </cell>
          <cell r="E23">
            <v>1</v>
          </cell>
          <cell r="G23">
            <v>0.9916666666666667</v>
          </cell>
          <cell r="I23">
            <v>1</v>
          </cell>
          <cell r="K23">
            <v>0.95161290322580649</v>
          </cell>
          <cell r="M23">
            <v>0.96491228070175439</v>
          </cell>
          <cell r="O23">
            <v>1</v>
          </cell>
          <cell r="Q23">
            <v>1</v>
          </cell>
          <cell r="S23">
            <v>0.98709677419354835</v>
          </cell>
          <cell r="U23">
            <v>0.95</v>
          </cell>
          <cell r="W23">
            <v>0.95967741935483875</v>
          </cell>
          <cell r="Y23">
            <v>0.967741935483871</v>
          </cell>
          <cell r="AA23">
            <v>0.98184357541899436</v>
          </cell>
        </row>
        <row r="24">
          <cell r="B24" t="str">
            <v>PUS/KAG</v>
          </cell>
          <cell r="C24">
            <v>0.96666666666666667</v>
          </cell>
          <cell r="E24">
            <v>1</v>
          </cell>
          <cell r="G24">
            <v>1</v>
          </cell>
          <cell r="I24">
            <v>1</v>
          </cell>
          <cell r="K24">
            <v>0.87096774193548387</v>
          </cell>
          <cell r="M24">
            <v>0.9642857142857143</v>
          </cell>
          <cell r="O24">
            <v>0.967741935483871</v>
          </cell>
          <cell r="Q24">
            <v>1</v>
          </cell>
          <cell r="S24">
            <v>1</v>
          </cell>
          <cell r="U24">
            <v>0.98333333333333328</v>
          </cell>
          <cell r="W24">
            <v>0.98373983739837401</v>
          </cell>
          <cell r="Y24">
            <v>0.9838709677419355</v>
          </cell>
          <cell r="AA24">
            <v>0.97932535364526663</v>
          </cell>
        </row>
        <row r="25">
          <cell r="B25" t="str">
            <v>GMP/KUV</v>
          </cell>
          <cell r="C25">
            <v>1</v>
          </cell>
          <cell r="E25">
            <v>0.91935483870967738</v>
          </cell>
          <cell r="G25">
            <v>0.96666666666666667</v>
          </cell>
          <cell r="I25">
            <v>0.87096774193548387</v>
          </cell>
          <cell r="K25">
            <v>0.967741935483871</v>
          </cell>
          <cell r="M25">
            <v>1</v>
          </cell>
          <cell r="O25">
            <v>0.967741935483871</v>
          </cell>
          <cell r="Q25">
            <v>1</v>
          </cell>
          <cell r="S25">
            <v>1</v>
          </cell>
          <cell r="U25" t="e">
            <v>#DIV/0!</v>
          </cell>
          <cell r="W25" t="e">
            <v>#DIV/0!</v>
          </cell>
          <cell r="Y25" t="e">
            <v>#DIV/0!</v>
          </cell>
          <cell r="AA25">
            <v>0.96245059288537549</v>
          </cell>
        </row>
        <row r="26">
          <cell r="B26" t="str">
            <v>KUV/CJU</v>
          </cell>
          <cell r="C26">
            <v>0.91666666666666663</v>
          </cell>
          <cell r="E26">
            <v>1</v>
          </cell>
          <cell r="G26">
            <v>1</v>
          </cell>
          <cell r="I26">
            <v>1</v>
          </cell>
          <cell r="K26">
            <v>0.83870967741935487</v>
          </cell>
          <cell r="M26">
            <v>1</v>
          </cell>
          <cell r="O26">
            <v>1</v>
          </cell>
          <cell r="Q26">
            <v>1</v>
          </cell>
          <cell r="S26">
            <v>0.98076923076923073</v>
          </cell>
          <cell r="U26">
            <v>0.96666666666666667</v>
          </cell>
          <cell r="W26">
            <v>0.9838709677419355</v>
          </cell>
          <cell r="Y26">
            <v>0.95121951219512191</v>
          </cell>
          <cell r="AA26">
            <v>0.96983240223463685</v>
          </cell>
        </row>
        <row r="27">
          <cell r="B27" t="str">
            <v>CJJ/CJU</v>
          </cell>
          <cell r="C27">
            <v>0.98333333333333328</v>
          </cell>
          <cell r="E27">
            <v>0.99186991869918695</v>
          </cell>
          <cell r="G27">
            <v>1</v>
          </cell>
          <cell r="I27">
            <v>0.99581589958159</v>
          </cell>
          <cell r="K27">
            <v>0.94799999999999995</v>
          </cell>
          <cell r="M27">
            <v>0.96035242290748901</v>
          </cell>
          <cell r="O27">
            <v>1</v>
          </cell>
          <cell r="Q27">
            <v>1</v>
          </cell>
          <cell r="S27">
            <v>1</v>
          </cell>
          <cell r="U27">
            <v>0.98333333333333328</v>
          </cell>
          <cell r="W27">
            <v>1</v>
          </cell>
          <cell r="Y27">
            <v>0.9838709677419355</v>
          </cell>
          <cell r="AA27">
            <v>0.98690671031096566</v>
          </cell>
        </row>
        <row r="28">
          <cell r="B28" t="str">
            <v>ICN/PUS</v>
          </cell>
          <cell r="C28">
            <v>0.98200899550224885</v>
          </cell>
          <cell r="E28">
            <v>0.98103574033552154</v>
          </cell>
          <cell r="G28">
            <v>0.97020097020097018</v>
          </cell>
          <cell r="I28">
            <v>0.99699398797595196</v>
          </cell>
          <cell r="K28">
            <v>0.94377510040160639</v>
          </cell>
          <cell r="M28">
            <v>0.95869252873563215</v>
          </cell>
          <cell r="O28">
            <v>0.9889178617992177</v>
          </cell>
          <cell r="Q28">
            <v>0.98348500168520392</v>
          </cell>
          <cell r="S28">
            <v>0.98070119009327761</v>
          </cell>
          <cell r="U28">
            <v>0.97177177177177176</v>
          </cell>
          <cell r="W28">
            <v>0.96349453978159127</v>
          </cell>
          <cell r="Y28">
            <v>0.97375079063883618</v>
          </cell>
          <cell r="AA28">
            <v>0.97464805187218884</v>
          </cell>
        </row>
        <row r="29">
          <cell r="B29" t="str">
            <v>ICN/CJU</v>
          </cell>
          <cell r="C29">
            <v>0.99105733824302999</v>
          </cell>
          <cell r="E29">
            <v>0.99275712216320622</v>
          </cell>
          <cell r="G29">
            <v>0.99075975359342916</v>
          </cell>
          <cell r="I29">
            <v>0.99946921443736725</v>
          </cell>
          <cell r="K29">
            <v>0.96151872755259105</v>
          </cell>
          <cell r="M29">
            <v>0.96409959467284312</v>
          </cell>
          <cell r="O29">
            <v>0.9928057553956835</v>
          </cell>
          <cell r="Q29">
            <v>0.9974987493746873</v>
          </cell>
          <cell r="S29">
            <v>0.99953183520599254</v>
          </cell>
          <cell r="U29">
            <v>0.99796334012219956</v>
          </cell>
          <cell r="W29">
            <v>0.99675925925925923</v>
          </cell>
          <cell r="Y29">
            <v>0.98145572554473803</v>
          </cell>
          <cell r="AA29">
            <v>0.98875765529308834</v>
          </cell>
        </row>
        <row r="30">
          <cell r="B30" t="str">
            <v>TTL</v>
          </cell>
          <cell r="C30">
            <v>0.95941613229834632</v>
          </cell>
          <cell r="E30">
            <v>0.98253736192332686</v>
          </cell>
          <cell r="G30">
            <v>0.97590860170543925</v>
          </cell>
          <cell r="I30">
            <v>0.99438742783835787</v>
          </cell>
          <cell r="K30">
            <v>0.94822343149807942</v>
          </cell>
          <cell r="M30">
            <v>0.95581557806496686</v>
          </cell>
          <cell r="O30">
            <v>0.98482428115015974</v>
          </cell>
          <cell r="Q30">
            <v>0.98476702508960579</v>
          </cell>
          <cell r="S30">
            <v>0.97820353707725727</v>
          </cell>
          <cell r="U30">
            <v>0.95720578980490878</v>
          </cell>
          <cell r="W30">
            <v>0.96738963236425168</v>
          </cell>
          <cell r="Y30">
            <v>0.96465857242285979</v>
          </cell>
          <cell r="AA30">
            <v>0.97181015143017391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737"/>
      <sheetName val="A321"/>
      <sheetName val="B767"/>
      <sheetName val="B747"/>
      <sheetName val="CALENDAR"/>
    </sheetNames>
    <sheetDataSet>
      <sheetData sheetId="0" refreshError="1"/>
      <sheetData sheetId="1" refreshError="1"/>
      <sheetData sheetId="2" refreshError="1">
        <row r="5">
          <cell r="A5" t="str">
            <v>DOM</v>
          </cell>
          <cell r="B5">
            <v>0</v>
          </cell>
          <cell r="C5">
            <v>18</v>
          </cell>
          <cell r="D5">
            <v>242</v>
          </cell>
          <cell r="E5">
            <v>11.2</v>
          </cell>
          <cell r="F5">
            <v>11.2</v>
          </cell>
        </row>
        <row r="10">
          <cell r="A10" t="str">
            <v>KRJP</v>
          </cell>
          <cell r="B10">
            <v>0</v>
          </cell>
          <cell r="C10">
            <v>18</v>
          </cell>
          <cell r="D10">
            <v>242</v>
          </cell>
          <cell r="E10">
            <v>9.6</v>
          </cell>
          <cell r="F10">
            <v>9.6</v>
          </cell>
        </row>
        <row r="11">
          <cell r="A11" t="str">
            <v>KRJP-EXT</v>
          </cell>
          <cell r="B11">
            <v>0</v>
          </cell>
          <cell r="C11">
            <v>0</v>
          </cell>
          <cell r="D11">
            <v>260</v>
          </cell>
          <cell r="E11">
            <v>9.6</v>
          </cell>
          <cell r="F11">
            <v>9.6</v>
          </cell>
        </row>
        <row r="15">
          <cell r="A15" t="str">
            <v>SEA</v>
          </cell>
          <cell r="B15">
            <v>0</v>
          </cell>
          <cell r="C15">
            <v>18</v>
          </cell>
          <cell r="D15">
            <v>242</v>
          </cell>
          <cell r="E15">
            <v>7</v>
          </cell>
          <cell r="F15">
            <v>7</v>
          </cell>
        </row>
        <row r="16">
          <cell r="A16" t="str">
            <v>SEA-EXT</v>
          </cell>
          <cell r="B16">
            <v>0</v>
          </cell>
          <cell r="C16">
            <v>0</v>
          </cell>
          <cell r="D16">
            <v>260</v>
          </cell>
          <cell r="E16">
            <v>7</v>
          </cell>
          <cell r="F16">
            <v>7</v>
          </cell>
        </row>
        <row r="17">
          <cell r="A17" t="str">
            <v>SEL/DEL</v>
          </cell>
          <cell r="B17">
            <v>0</v>
          </cell>
          <cell r="C17">
            <v>18</v>
          </cell>
          <cell r="D17">
            <v>232</v>
          </cell>
          <cell r="E17">
            <v>7</v>
          </cell>
          <cell r="F17">
            <v>7</v>
          </cell>
        </row>
        <row r="18">
          <cell r="A18" t="str">
            <v>SEL/MNL</v>
          </cell>
          <cell r="B18">
            <v>0</v>
          </cell>
          <cell r="C18">
            <v>18</v>
          </cell>
          <cell r="D18">
            <v>242</v>
          </cell>
          <cell r="E18">
            <v>0.9</v>
          </cell>
          <cell r="F18">
            <v>7</v>
          </cell>
        </row>
        <row r="19">
          <cell r="A19" t="str">
            <v>SEL/SGN</v>
          </cell>
          <cell r="B19">
            <v>0</v>
          </cell>
          <cell r="C19">
            <v>18</v>
          </cell>
          <cell r="D19">
            <v>230</v>
          </cell>
          <cell r="E19">
            <v>7</v>
          </cell>
          <cell r="F19">
            <v>7</v>
          </cell>
        </row>
        <row r="29">
          <cell r="A29" t="str">
            <v>DOM</v>
          </cell>
          <cell r="B29">
            <v>0</v>
          </cell>
          <cell r="C29">
            <v>18</v>
          </cell>
          <cell r="D29">
            <v>218</v>
          </cell>
          <cell r="E29">
            <v>11.8</v>
          </cell>
          <cell r="F29">
            <v>11.8</v>
          </cell>
        </row>
        <row r="33">
          <cell r="A33" t="str">
            <v>KRJP</v>
          </cell>
          <cell r="B33">
            <v>0</v>
          </cell>
          <cell r="C33">
            <v>18</v>
          </cell>
          <cell r="D33">
            <v>218</v>
          </cell>
          <cell r="E33">
            <v>10.199999999999999</v>
          </cell>
          <cell r="F33">
            <v>10.199999999999999</v>
          </cell>
        </row>
        <row r="34">
          <cell r="A34" t="str">
            <v>KRJP-EXT</v>
          </cell>
          <cell r="B34">
            <v>0</v>
          </cell>
          <cell r="C34">
            <v>0</v>
          </cell>
          <cell r="D34">
            <v>236</v>
          </cell>
          <cell r="E34">
            <v>10.199999999999999</v>
          </cell>
          <cell r="F34">
            <v>10.199999999999999</v>
          </cell>
        </row>
        <row r="38">
          <cell r="A38" t="str">
            <v>SEA</v>
          </cell>
          <cell r="B38">
            <v>0</v>
          </cell>
          <cell r="C38">
            <v>18</v>
          </cell>
          <cell r="D38">
            <v>218</v>
          </cell>
          <cell r="E38">
            <v>10.199999999999999</v>
          </cell>
          <cell r="F38">
            <v>10.199999999999999</v>
          </cell>
        </row>
        <row r="39">
          <cell r="A39" t="str">
            <v>SEA-EXT</v>
          </cell>
          <cell r="B39">
            <v>0</v>
          </cell>
          <cell r="C39">
            <v>0</v>
          </cell>
          <cell r="D39">
            <v>236</v>
          </cell>
          <cell r="E39">
            <v>10.199999999999999</v>
          </cell>
          <cell r="F39">
            <v>10.199999999999999</v>
          </cell>
        </row>
        <row r="40">
          <cell r="A40" t="str">
            <v>SEL/MNL</v>
          </cell>
          <cell r="B40">
            <v>0</v>
          </cell>
          <cell r="C40">
            <v>18</v>
          </cell>
          <cell r="D40">
            <v>218</v>
          </cell>
          <cell r="E40">
            <v>0.9</v>
          </cell>
          <cell r="F40">
            <v>7</v>
          </cell>
        </row>
        <row r="44">
          <cell r="A44" t="str">
            <v>NEA</v>
          </cell>
          <cell r="B44">
            <v>0</v>
          </cell>
          <cell r="C44">
            <v>18</v>
          </cell>
          <cell r="D44">
            <v>218</v>
          </cell>
          <cell r="E44">
            <v>10.199999999999999</v>
          </cell>
          <cell r="F44">
            <v>10.199999999999999</v>
          </cell>
        </row>
        <row r="45">
          <cell r="A45" t="str">
            <v>NEA-EXT</v>
          </cell>
          <cell r="B45">
            <v>0</v>
          </cell>
          <cell r="C45">
            <v>0</v>
          </cell>
          <cell r="D45">
            <v>236</v>
          </cell>
          <cell r="E45">
            <v>10.199999999999999</v>
          </cell>
          <cell r="F45">
            <v>10.199999999999999</v>
          </cell>
        </row>
        <row r="46">
          <cell r="A46" t="str">
            <v>SEL/SHA-TH</v>
          </cell>
          <cell r="B46">
            <v>0</v>
          </cell>
          <cell r="C46">
            <v>18</v>
          </cell>
          <cell r="D46">
            <v>202</v>
          </cell>
          <cell r="E46">
            <v>10.199999999999999</v>
          </cell>
          <cell r="F46">
            <v>10.199999999999999</v>
          </cell>
        </row>
        <row r="47">
          <cell r="A47" t="str">
            <v>SEL/SHA-TU</v>
          </cell>
          <cell r="B47">
            <v>0</v>
          </cell>
          <cell r="C47">
            <v>18</v>
          </cell>
          <cell r="D47">
            <v>182</v>
          </cell>
          <cell r="E47">
            <v>10.199999999999999</v>
          </cell>
          <cell r="F47">
            <v>10.199999999999999</v>
          </cell>
        </row>
        <row r="48">
          <cell r="A48" t="str">
            <v>SEL/TAS</v>
          </cell>
          <cell r="B48">
            <v>0</v>
          </cell>
          <cell r="C48">
            <v>16</v>
          </cell>
          <cell r="D48">
            <v>207</v>
          </cell>
          <cell r="E48">
            <v>10.199999999999999</v>
          </cell>
          <cell r="F48">
            <v>10.199999999999999</v>
          </cell>
        </row>
        <row r="52">
          <cell r="A52" t="str">
            <v>SEL/HNL</v>
          </cell>
          <cell r="B52">
            <v>0</v>
          </cell>
          <cell r="C52">
            <v>18</v>
          </cell>
          <cell r="D52">
            <v>212</v>
          </cell>
          <cell r="E52">
            <v>9</v>
          </cell>
          <cell r="F52">
            <v>8</v>
          </cell>
        </row>
        <row r="53">
          <cell r="A53" t="str">
            <v>SEL/SEA</v>
          </cell>
          <cell r="B53">
            <v>0</v>
          </cell>
          <cell r="C53">
            <v>18</v>
          </cell>
          <cell r="D53">
            <v>212</v>
          </cell>
          <cell r="E53">
            <v>5.3</v>
          </cell>
          <cell r="F53">
            <v>3</v>
          </cell>
        </row>
        <row r="54">
          <cell r="A54" t="str">
            <v>TPSP-EXT</v>
          </cell>
          <cell r="B54">
            <v>0</v>
          </cell>
          <cell r="C54">
            <v>0</v>
          </cell>
          <cell r="D54">
            <v>230</v>
          </cell>
          <cell r="E54">
            <v>5.3</v>
          </cell>
          <cell r="F54">
            <v>3</v>
          </cell>
        </row>
        <row r="66">
          <cell r="A66" t="str">
            <v>AUS</v>
          </cell>
          <cell r="B66">
            <v>0</v>
          </cell>
          <cell r="C66">
            <v>16</v>
          </cell>
          <cell r="D66">
            <v>212</v>
          </cell>
          <cell r="E66">
            <v>6</v>
          </cell>
          <cell r="F66">
            <v>3</v>
          </cell>
        </row>
        <row r="67">
          <cell r="A67" t="str">
            <v>AUS-EXT</v>
          </cell>
          <cell r="B67">
            <v>0</v>
          </cell>
          <cell r="C67">
            <v>0</v>
          </cell>
          <cell r="D67">
            <v>236</v>
          </cell>
          <cell r="E67">
            <v>10.199999999999999</v>
          </cell>
          <cell r="F67">
            <v>10.199999999999999</v>
          </cell>
        </row>
        <row r="68">
          <cell r="A68" t="str">
            <v>SEL/GUM</v>
          </cell>
          <cell r="B68">
            <v>0</v>
          </cell>
          <cell r="C68">
            <v>18</v>
          </cell>
          <cell r="D68">
            <v>218</v>
          </cell>
          <cell r="E68">
            <v>10.199999999999999</v>
          </cell>
          <cell r="F68">
            <v>10.199999999999999</v>
          </cell>
        </row>
        <row r="69">
          <cell r="A69" t="str">
            <v>SEL/SPN</v>
          </cell>
          <cell r="B69">
            <v>0</v>
          </cell>
          <cell r="C69">
            <v>18</v>
          </cell>
          <cell r="D69">
            <v>218</v>
          </cell>
          <cell r="E69">
            <v>10.199999999999999</v>
          </cell>
          <cell r="F69">
            <v>10.199999999999999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767"/>
      <sheetName val="B747"/>
      <sheetName val="CALENDAR"/>
      <sheetName val="B737"/>
      <sheetName val="ROUTES"/>
      <sheetName val="PLAN98C"/>
      <sheetName val="#REF"/>
      <sheetName val="VXXXXXXX"/>
      <sheetName val="MH_생산"/>
      <sheetName val="감독1130"/>
      <sheetName val="Route"/>
      <sheetName val="BSM9601"/>
      <sheetName val="code"/>
      <sheetName val="증발(비등액체)"/>
      <sheetName val="V(Liquid)"/>
      <sheetName val="P(Gas)"/>
      <sheetName val="V(2p)"/>
      <sheetName val="증발(비비등액체)"/>
      <sheetName val="P(2p)"/>
      <sheetName val="FireBall"/>
      <sheetName val="물리적폭발"/>
      <sheetName val="05운항1"/>
      <sheetName val="VXXXX"/>
      <sheetName val="외주수리비"/>
      <sheetName val="AT"/>
      <sheetName val="B777"/>
      <sheetName val="신공항"/>
      <sheetName val="정비재료비"/>
      <sheetName val="지상조업료"/>
      <sheetName val="JJ"/>
      <sheetName val="잡유비"/>
      <sheetName val="MA"/>
      <sheetName val="계류장사용료"/>
      <sheetName val="MC"/>
      <sheetName val="ME"/>
      <sheetName val="MF"/>
      <sheetName val="MI"/>
      <sheetName val="MT"/>
      <sheetName val="QA"/>
      <sheetName val="X-3 ENG"/>
      <sheetName val="회사정보"/>
      <sheetName val="ASSUMPTIONS"/>
      <sheetName val="비교원가제출.고"/>
      <sheetName val="하수급견적대비"/>
      <sheetName val="부정기"/>
      <sheetName val="감가상각"/>
      <sheetName val="년판01"/>
      <sheetName val="data"/>
      <sheetName val="점별(추정)"/>
      <sheetName val="손익계산서(管理)"/>
      <sheetName val="1998 P &amp; L"/>
      <sheetName val="Sheet1"/>
      <sheetName val="GAEYO"/>
      <sheetName val="조정내역"/>
      <sheetName val="A321"/>
      <sheetName val="dom freq"/>
      <sheetName val="intl freq"/>
      <sheetName val="intl cgo"/>
      <sheetName val="X-3_ENG"/>
      <sheetName val="비교원가제출_고"/>
      <sheetName val="1998_P_&amp;_L"/>
      <sheetName val="dom_freq"/>
      <sheetName val="intl_freq"/>
      <sheetName val="intl_cgo"/>
      <sheetName val="1_當期시산표"/>
      <sheetName val="도급"/>
      <sheetName val="연간점유"/>
      <sheetName val="Assumption"/>
      <sheetName val="현금흐름"/>
      <sheetName val="민감도"/>
      <sheetName val="차수"/>
      <sheetName val="부대공Ⅱ"/>
      <sheetName val="5-11"/>
      <sheetName val="5-8"/>
      <sheetName val="SHEET1 (5)"/>
      <sheetName val="첨부1"/>
      <sheetName val="과장"/>
      <sheetName val="실행(1)"/>
      <sheetName val="CAT_5"/>
      <sheetName val="손익"/>
      <sheetName val="9-1차이내역"/>
      <sheetName val="작성기준"/>
      <sheetName val="간선계산"/>
      <sheetName val="신공항A-9(원가수정)"/>
      <sheetName val="팀별 실적"/>
      <sheetName val="팀별 실적 (환산)"/>
      <sheetName val="0006_FLT_IR_NAME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2.대외공문"/>
    </sheetNames>
    <sheetDataSet>
      <sheetData sheetId="0" refreshError="1">
        <row r="59">
          <cell r="A59" t="str">
            <v>EUR</v>
          </cell>
          <cell r="B59">
            <v>0</v>
          </cell>
          <cell r="C59">
            <v>16</v>
          </cell>
          <cell r="D59">
            <v>212</v>
          </cell>
        </row>
        <row r="60">
          <cell r="A60" t="str">
            <v>EUR-EXT</v>
          </cell>
          <cell r="B60">
            <v>0</v>
          </cell>
          <cell r="C60">
            <v>0</v>
          </cell>
          <cell r="D60">
            <v>228</v>
          </cell>
          <cell r="E60">
            <v>3.4</v>
          </cell>
          <cell r="F60">
            <v>8.4</v>
          </cell>
        </row>
        <row r="61">
          <cell r="A61" t="str">
            <v>SEL/BRU</v>
          </cell>
          <cell r="B61">
            <v>0</v>
          </cell>
          <cell r="C61">
            <v>16</v>
          </cell>
          <cell r="D61">
            <v>212</v>
          </cell>
          <cell r="E61">
            <v>2</v>
          </cell>
          <cell r="F61">
            <v>7</v>
          </cell>
        </row>
        <row r="62">
          <cell r="A62" t="str">
            <v>SEL/IST</v>
          </cell>
          <cell r="B62">
            <v>0</v>
          </cell>
          <cell r="C62">
            <v>16</v>
          </cell>
          <cell r="D62">
            <v>212</v>
          </cell>
          <cell r="E62">
            <v>3.4</v>
          </cell>
          <cell r="F62">
            <v>8.4</v>
          </cell>
        </row>
        <row r="63">
          <cell r="A63" t="str">
            <v>SEL/VIE</v>
          </cell>
          <cell r="B63">
            <v>0</v>
          </cell>
          <cell r="C63">
            <v>16</v>
          </cell>
          <cell r="D63">
            <v>212</v>
          </cell>
          <cell r="E63">
            <v>3.4</v>
          </cell>
          <cell r="F63">
            <v>8.4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leet"/>
      <sheetName val="Route"/>
      <sheetName val="Config"/>
      <sheetName val="Gcd_BT"/>
      <sheetName val="Disp"/>
      <sheetName val="Maint"/>
      <sheetName val="Maint (cgo)"/>
      <sheetName val="Frq"/>
      <sheetName val="BT"/>
      <sheetName val="Pax"/>
      <sheetName val="Cgo"/>
      <sheetName val="B737"/>
      <sheetName val="A321"/>
      <sheetName val="B767"/>
      <sheetName val="B747"/>
      <sheetName val="FRT"/>
      <sheetName val="Blocktime"/>
      <sheetName val="Calend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최초안"/>
      <sheetName val="품의서"/>
      <sheetName val="품의서 (2)"/>
      <sheetName val="대형투자"/>
      <sheetName val="대형투자 (2)"/>
      <sheetName val="중소형"/>
      <sheetName val="요약"/>
      <sheetName val="소액투자"/>
      <sheetName val="94실적"/>
      <sheetName val="94실적 (2)"/>
      <sheetName val="기타투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UTES"/>
      <sheetName val="감가상각"/>
      <sheetName val="운항율"/>
      <sheetName val="blocktime"/>
      <sheetName val="1월 예산"/>
      <sheetName val="W03_도표 (HKG QT불가 V4.7)"/>
      <sheetName val="환율 및 참고"/>
      <sheetName val="1월_예산"/>
      <sheetName val="W03_도표_(HKG_QT불가_V4_7)"/>
      <sheetName val="환율_및_참고"/>
      <sheetName val="검색"/>
      <sheetName val="HG"/>
      <sheetName val="일반관리비"/>
      <sheetName val="최초안"/>
      <sheetName val="B767"/>
      <sheetName val="ESTM960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T_NO_NAME"/>
      <sheetName val="FLT_IR_NAME"/>
      <sheetName val="FLT_RR_NAME"/>
      <sheetName val="0006_FLT_NO_NAME"/>
      <sheetName val="0006_FLT_IR_NAME"/>
      <sheetName val="기내식 "/>
      <sheetName val="승무원"/>
      <sheetName val="HD"/>
      <sheetName val="기내식 SUM"/>
      <sheetName val="승무원 SUM"/>
      <sheetName val="HD SUM"/>
      <sheetName val="총 SUM"/>
      <sheetName val="확정예산 대비 비교"/>
      <sheetName val="감가상각"/>
      <sheetName val="ROUTES"/>
      <sheetName val="blocktime"/>
      <sheetName val="특외대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767"/>
      <sheetName val="ins"/>
      <sheetName val="0006_FLT_IR_NAME"/>
      <sheetName val=" 견적서"/>
      <sheetName val="운항율"/>
      <sheetName val="여과지동"/>
      <sheetName val="기초자료"/>
      <sheetName val="감가상각"/>
      <sheetName val="#REF"/>
      <sheetName val="2001년 예산"/>
      <sheetName val="첨"/>
      <sheetName val="ALL"/>
      <sheetName val="1_當期시산표"/>
      <sheetName val="ACT"/>
      <sheetName val="ROUTES"/>
      <sheetName val="_견적서"/>
      <sheetName val="2001년_예산"/>
      <sheetName val="검색"/>
      <sheetName val="화물기"/>
      <sheetName val="BT"/>
      <sheetName val="B737"/>
      <sheetName val="NS"/>
      <sheetName val="Cover"/>
      <sheetName val="001"/>
      <sheetName val="Plan00de-53ac(CP)"/>
      <sheetName val="HR Final"/>
      <sheetName val="HR"/>
      <sheetName val="차액보증"/>
      <sheetName val="기본정보"/>
      <sheetName val="손익"/>
      <sheetName val="유통망계획"/>
      <sheetName val="96월별PL"/>
      <sheetName val="특외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검색"/>
      <sheetName val="Sheet1"/>
      <sheetName val="Sheet2"/>
      <sheetName val="B&amp;B"/>
      <sheetName val="B767"/>
      <sheetName val="ins"/>
      <sheetName val=" 견적서"/>
      <sheetName val="부대공Ⅱ"/>
      <sheetName val="A-100전제"/>
      <sheetName val="ROUTES"/>
      <sheetName val="전체실적"/>
      <sheetName val="Cover"/>
      <sheetName val="BAU-ITEMLIST"/>
      <sheetName val="미지급이자(분쟁대상)"/>
      <sheetName val="B737"/>
      <sheetName val="입찰견적보고서"/>
      <sheetName val="VXXXX"/>
      <sheetName val="0006_FLT_IR_NAME"/>
      <sheetName val="ilch"/>
      <sheetName val="8월현금흐름표"/>
      <sheetName val="TEL"/>
      <sheetName val="감가상각"/>
      <sheetName val="DREAM1"/>
      <sheetName val="CC Down load 0716"/>
      <sheetName val="1_當期시산표"/>
      <sheetName val="유통망계획"/>
      <sheetName val="Classification"/>
      <sheetName val="학교기부"/>
      <sheetName val="출자한도"/>
      <sheetName val="MOTOR"/>
      <sheetName val="2001년 예산"/>
      <sheetName val="공통부대비"/>
      <sheetName val="계속가치"/>
      <sheetName val="NS"/>
      <sheetName val="영업외손"/>
      <sheetName val="첨"/>
      <sheetName val="일반관리"/>
      <sheetName val="특별손익"/>
      <sheetName val="수입"/>
      <sheetName val="2006년 5월 TTL"/>
      <sheetName val="_견적서"/>
      <sheetName val="CC_Down_load_0716"/>
      <sheetName val="2001년_예산"/>
      <sheetName val="2006년_5월_TTL"/>
      <sheetName val="회사99"/>
      <sheetName val="8월--12월"/>
      <sheetName val="1월--7월"/>
      <sheetName val="시황"/>
      <sheetName val="표지"/>
      <sheetName val="출자현황"/>
      <sheetName val="과거교육훈련비"/>
      <sheetName val="PP1"/>
      <sheetName val="1.나(old)"/>
      <sheetName val="신공항A-9(원가수정)"/>
      <sheetName val="한계원가"/>
    </sheetNames>
    <sheetDataSet>
      <sheetData sheetId="0" refreshError="1">
        <row r="4">
          <cell r="S4" t="str">
            <v>갑을</v>
          </cell>
          <cell r="T4">
            <v>9840</v>
          </cell>
        </row>
        <row r="5">
          <cell r="S5" t="str">
            <v>갑을방적</v>
          </cell>
          <cell r="T5">
            <v>11290</v>
          </cell>
        </row>
        <row r="6">
          <cell r="S6" t="str">
            <v>강원산업</v>
          </cell>
          <cell r="T6">
            <v>900</v>
          </cell>
        </row>
        <row r="7">
          <cell r="S7" t="str">
            <v>강원산업우</v>
          </cell>
          <cell r="T7">
            <v>905</v>
          </cell>
        </row>
        <row r="8">
          <cell r="S8" t="str">
            <v>강원은행</v>
          </cell>
          <cell r="T8">
            <v>6590</v>
          </cell>
        </row>
        <row r="9">
          <cell r="S9" t="str">
            <v>개발리스</v>
          </cell>
          <cell r="T9">
            <v>10460</v>
          </cell>
        </row>
        <row r="10">
          <cell r="S10" t="str">
            <v>거성산업</v>
          </cell>
          <cell r="T10">
            <v>8100</v>
          </cell>
        </row>
        <row r="11">
          <cell r="S11" t="str">
            <v>거성산업우</v>
          </cell>
          <cell r="T11">
            <v>8105</v>
          </cell>
        </row>
        <row r="12">
          <cell r="S12" t="str">
            <v>거평</v>
          </cell>
          <cell r="T12">
            <v>4870</v>
          </cell>
        </row>
        <row r="13">
          <cell r="S13" t="str">
            <v>거평제철화학</v>
          </cell>
          <cell r="T13">
            <v>10060</v>
          </cell>
        </row>
        <row r="14">
          <cell r="S14" t="str">
            <v>거평패션</v>
          </cell>
          <cell r="T14">
            <v>3560</v>
          </cell>
        </row>
        <row r="15">
          <cell r="S15" t="str">
            <v>건설화학</v>
          </cell>
          <cell r="T15">
            <v>860</v>
          </cell>
        </row>
        <row r="16">
          <cell r="S16" t="str">
            <v>건영</v>
          </cell>
          <cell r="T16">
            <v>12720</v>
          </cell>
        </row>
        <row r="17">
          <cell r="S17" t="str">
            <v>경기은행</v>
          </cell>
          <cell r="T17">
            <v>6320</v>
          </cell>
        </row>
        <row r="18">
          <cell r="S18" t="str">
            <v>경기화학</v>
          </cell>
          <cell r="T18">
            <v>1390</v>
          </cell>
        </row>
        <row r="19">
          <cell r="S19" t="str">
            <v>경남기업</v>
          </cell>
          <cell r="T19">
            <v>800</v>
          </cell>
        </row>
        <row r="20">
          <cell r="S20" t="str">
            <v>경남모직</v>
          </cell>
          <cell r="T20">
            <v>1670</v>
          </cell>
        </row>
        <row r="21">
          <cell r="S21" t="str">
            <v>경남모직우</v>
          </cell>
          <cell r="T21">
            <v>1675</v>
          </cell>
        </row>
        <row r="22">
          <cell r="S22" t="str">
            <v>경남에너지</v>
          </cell>
          <cell r="T22">
            <v>8020</v>
          </cell>
        </row>
        <row r="23">
          <cell r="S23" t="str">
            <v>경남은행</v>
          </cell>
          <cell r="T23">
            <v>6610</v>
          </cell>
        </row>
        <row r="24">
          <cell r="S24" t="str">
            <v>경농</v>
          </cell>
          <cell r="T24">
            <v>2100</v>
          </cell>
        </row>
        <row r="25">
          <cell r="S25" t="str">
            <v>경농우</v>
          </cell>
          <cell r="T25">
            <v>2105</v>
          </cell>
        </row>
        <row r="26">
          <cell r="S26" t="str">
            <v>경동가스</v>
          </cell>
          <cell r="T26">
            <v>12320</v>
          </cell>
        </row>
        <row r="27">
          <cell r="S27" t="str">
            <v>경동보일러</v>
          </cell>
          <cell r="T27">
            <v>9450</v>
          </cell>
        </row>
        <row r="28">
          <cell r="S28" t="str">
            <v>경동산업</v>
          </cell>
          <cell r="T28">
            <v>2940</v>
          </cell>
        </row>
        <row r="29">
          <cell r="S29" t="str">
            <v>경방</v>
          </cell>
          <cell r="T29">
            <v>50</v>
          </cell>
        </row>
        <row r="30">
          <cell r="S30" t="str">
            <v>경수종금</v>
          </cell>
          <cell r="T30">
            <v>15650</v>
          </cell>
        </row>
        <row r="31">
          <cell r="S31" t="str">
            <v>경인양행</v>
          </cell>
          <cell r="T31">
            <v>12610</v>
          </cell>
        </row>
        <row r="32">
          <cell r="S32" t="str">
            <v>경인전자</v>
          </cell>
          <cell r="T32">
            <v>9140</v>
          </cell>
        </row>
        <row r="33">
          <cell r="S33" t="str">
            <v>경향건설</v>
          </cell>
          <cell r="T33">
            <v>2050</v>
          </cell>
        </row>
        <row r="34">
          <cell r="S34" t="str">
            <v>경향건설우</v>
          </cell>
          <cell r="T34">
            <v>2055</v>
          </cell>
        </row>
        <row r="35">
          <cell r="S35" t="str">
            <v>계 몽 사</v>
          </cell>
          <cell r="T35">
            <v>11840</v>
          </cell>
        </row>
        <row r="36">
          <cell r="S36" t="str">
            <v>계룡건설</v>
          </cell>
          <cell r="T36">
            <v>13580</v>
          </cell>
        </row>
        <row r="37">
          <cell r="S37" t="str">
            <v>계양전기</v>
          </cell>
          <cell r="T37">
            <v>12200</v>
          </cell>
        </row>
        <row r="38">
          <cell r="S38" t="str">
            <v>계양전기우</v>
          </cell>
          <cell r="T38">
            <v>12205</v>
          </cell>
        </row>
        <row r="39">
          <cell r="S39" t="str">
            <v>고니정밀</v>
          </cell>
          <cell r="T39">
            <v>12410</v>
          </cell>
        </row>
        <row r="40">
          <cell r="S40" t="str">
            <v>고덴시</v>
          </cell>
          <cell r="T40">
            <v>27840</v>
          </cell>
        </row>
        <row r="41">
          <cell r="S41" t="str">
            <v>고려개발</v>
          </cell>
          <cell r="T41">
            <v>4200</v>
          </cell>
        </row>
        <row r="42">
          <cell r="S42" t="str">
            <v>고려산업</v>
          </cell>
          <cell r="T42">
            <v>2140</v>
          </cell>
        </row>
        <row r="43">
          <cell r="S43" t="str">
            <v>고려산업개발</v>
          </cell>
          <cell r="T43">
            <v>11160</v>
          </cell>
        </row>
        <row r="44">
          <cell r="S44" t="str">
            <v>고려시멘트</v>
          </cell>
          <cell r="T44">
            <v>3660</v>
          </cell>
        </row>
        <row r="45">
          <cell r="S45" t="str">
            <v>고려아연</v>
          </cell>
          <cell r="T45">
            <v>10130</v>
          </cell>
        </row>
        <row r="46">
          <cell r="S46" t="str">
            <v>고려운수</v>
          </cell>
          <cell r="T46">
            <v>9070</v>
          </cell>
        </row>
        <row r="47">
          <cell r="S47" t="str">
            <v>고려유화</v>
          </cell>
          <cell r="T47">
            <v>21170</v>
          </cell>
        </row>
        <row r="48">
          <cell r="S48" t="str">
            <v>고려제강</v>
          </cell>
          <cell r="T48">
            <v>2240</v>
          </cell>
        </row>
        <row r="49">
          <cell r="S49" t="str">
            <v>고려증권</v>
          </cell>
          <cell r="T49">
            <v>2730</v>
          </cell>
        </row>
        <row r="50">
          <cell r="S50" t="str">
            <v>고려증권우</v>
          </cell>
          <cell r="T50">
            <v>2735</v>
          </cell>
        </row>
        <row r="51">
          <cell r="S51" t="str">
            <v>고려포리머</v>
          </cell>
          <cell r="T51">
            <v>9810</v>
          </cell>
        </row>
        <row r="52">
          <cell r="S52" t="str">
            <v>고려포리우</v>
          </cell>
          <cell r="T52">
            <v>9815</v>
          </cell>
        </row>
        <row r="53">
          <cell r="S53" t="str">
            <v>고려화학</v>
          </cell>
          <cell r="T53">
            <v>10110</v>
          </cell>
        </row>
        <row r="54">
          <cell r="S54" t="str">
            <v>고제</v>
          </cell>
          <cell r="T54">
            <v>2540</v>
          </cell>
        </row>
        <row r="55">
          <cell r="S55" t="str">
            <v>고합</v>
          </cell>
          <cell r="T55">
            <v>4460</v>
          </cell>
        </row>
        <row r="56">
          <cell r="S56" t="str">
            <v>고합물산</v>
          </cell>
          <cell r="T56">
            <v>7380</v>
          </cell>
        </row>
        <row r="57">
          <cell r="S57" t="str">
            <v>고합우</v>
          </cell>
          <cell r="T57">
            <v>4465</v>
          </cell>
        </row>
        <row r="58">
          <cell r="S58" t="str">
            <v>공성통신</v>
          </cell>
          <cell r="T58">
            <v>16550</v>
          </cell>
        </row>
        <row r="59">
          <cell r="S59" t="str">
            <v>공성통신우</v>
          </cell>
          <cell r="T59">
            <v>16555</v>
          </cell>
        </row>
        <row r="60">
          <cell r="S60" t="str">
            <v>공영토건</v>
          </cell>
          <cell r="T60">
            <v>1700</v>
          </cell>
        </row>
        <row r="61">
          <cell r="S61" t="str">
            <v>공화</v>
          </cell>
          <cell r="T61">
            <v>23800</v>
          </cell>
        </row>
        <row r="62">
          <cell r="S62" t="str">
            <v>광덕물산</v>
          </cell>
          <cell r="T62">
            <v>3590</v>
          </cell>
        </row>
        <row r="63">
          <cell r="S63" t="str">
            <v>광동제약</v>
          </cell>
          <cell r="T63">
            <v>9290</v>
          </cell>
        </row>
        <row r="64">
          <cell r="S64" t="str">
            <v>광명전기</v>
          </cell>
          <cell r="T64">
            <v>17040</v>
          </cell>
        </row>
        <row r="65">
          <cell r="S65" t="str">
            <v>광전자</v>
          </cell>
          <cell r="T65">
            <v>17900</v>
          </cell>
        </row>
        <row r="66">
          <cell r="S66" t="str">
            <v>광주은행</v>
          </cell>
          <cell r="T66">
            <v>5770</v>
          </cell>
        </row>
        <row r="67">
          <cell r="S67" t="str">
            <v>국도화학</v>
          </cell>
          <cell r="T67">
            <v>7690</v>
          </cell>
        </row>
        <row r="68">
          <cell r="S68" t="str">
            <v>국동</v>
          </cell>
          <cell r="T68">
            <v>5320</v>
          </cell>
        </row>
        <row r="69">
          <cell r="S69" t="str">
            <v>국민은행</v>
          </cell>
          <cell r="T69">
            <v>23130</v>
          </cell>
        </row>
        <row r="70">
          <cell r="S70" t="str">
            <v>국보</v>
          </cell>
          <cell r="T70">
            <v>1140</v>
          </cell>
        </row>
        <row r="71">
          <cell r="S71" t="str">
            <v>국제상사</v>
          </cell>
          <cell r="T71">
            <v>680</v>
          </cell>
        </row>
        <row r="72">
          <cell r="S72" t="str">
            <v>국제상사우</v>
          </cell>
          <cell r="T72">
            <v>685</v>
          </cell>
        </row>
        <row r="73">
          <cell r="S73" t="str">
            <v>국제약품</v>
          </cell>
          <cell r="T73">
            <v>2720</v>
          </cell>
        </row>
        <row r="74">
          <cell r="S74" t="str">
            <v>국제화재</v>
          </cell>
          <cell r="T74">
            <v>470</v>
          </cell>
        </row>
        <row r="75">
          <cell r="S75" t="str">
            <v>국제화재우</v>
          </cell>
          <cell r="T75">
            <v>475</v>
          </cell>
        </row>
        <row r="76">
          <cell r="S76" t="str">
            <v>극동가스</v>
          </cell>
          <cell r="T76">
            <v>15360</v>
          </cell>
        </row>
        <row r="77">
          <cell r="S77" t="str">
            <v>극동건설</v>
          </cell>
          <cell r="T77">
            <v>980</v>
          </cell>
        </row>
        <row r="78">
          <cell r="S78" t="str">
            <v>극동건설우</v>
          </cell>
          <cell r="T78">
            <v>985</v>
          </cell>
        </row>
        <row r="79">
          <cell r="S79" t="str">
            <v>극동유화</v>
          </cell>
          <cell r="T79">
            <v>14530</v>
          </cell>
        </row>
        <row r="80">
          <cell r="S80" t="str">
            <v>극동전선</v>
          </cell>
          <cell r="T80">
            <v>6250</v>
          </cell>
        </row>
        <row r="81">
          <cell r="S81" t="str">
            <v>극동제혁</v>
          </cell>
          <cell r="T81">
            <v>10200</v>
          </cell>
        </row>
        <row r="82">
          <cell r="S82" t="str">
            <v>근화제약</v>
          </cell>
          <cell r="T82">
            <v>2250</v>
          </cell>
        </row>
        <row r="83">
          <cell r="S83" t="str">
            <v>근화제약2우B</v>
          </cell>
          <cell r="T83">
            <v>2257</v>
          </cell>
        </row>
        <row r="84">
          <cell r="S84" t="str">
            <v>근화제약우</v>
          </cell>
          <cell r="T84">
            <v>2255</v>
          </cell>
        </row>
        <row r="85">
          <cell r="S85" t="str">
            <v>금강</v>
          </cell>
          <cell r="T85">
            <v>2380</v>
          </cell>
        </row>
        <row r="86">
          <cell r="S86" t="str">
            <v>금강개발</v>
          </cell>
          <cell r="T86">
            <v>5440</v>
          </cell>
        </row>
        <row r="87">
          <cell r="S87" t="str">
            <v>금강공업</v>
          </cell>
          <cell r="T87">
            <v>14280</v>
          </cell>
        </row>
        <row r="88">
          <cell r="S88" t="str">
            <v>금강공업우</v>
          </cell>
          <cell r="T88">
            <v>14285</v>
          </cell>
        </row>
        <row r="89">
          <cell r="S89" t="str">
            <v>금강피혁</v>
          </cell>
          <cell r="T89">
            <v>13040</v>
          </cell>
        </row>
        <row r="90">
          <cell r="S90" t="str">
            <v>금강화섬</v>
          </cell>
          <cell r="T90">
            <v>10730</v>
          </cell>
        </row>
        <row r="91">
          <cell r="S91" t="str">
            <v>금경</v>
          </cell>
          <cell r="T91">
            <v>15980</v>
          </cell>
        </row>
        <row r="92">
          <cell r="S92" t="str">
            <v>금비</v>
          </cell>
          <cell r="T92">
            <v>8870</v>
          </cell>
        </row>
        <row r="93">
          <cell r="S93" t="str">
            <v>금양</v>
          </cell>
          <cell r="T93">
            <v>1570</v>
          </cell>
        </row>
        <row r="94">
          <cell r="S94" t="str">
            <v>금호건설</v>
          </cell>
          <cell r="T94">
            <v>570</v>
          </cell>
        </row>
        <row r="95">
          <cell r="S95" t="str">
            <v>금호건설우</v>
          </cell>
          <cell r="T95">
            <v>575</v>
          </cell>
        </row>
        <row r="96">
          <cell r="S96" t="str">
            <v>금호석유</v>
          </cell>
          <cell r="T96">
            <v>11780</v>
          </cell>
        </row>
        <row r="97">
          <cell r="S97" t="str">
            <v>금호석유우</v>
          </cell>
          <cell r="T97">
            <v>11785</v>
          </cell>
        </row>
        <row r="98">
          <cell r="S98" t="str">
            <v>금호전기</v>
          </cell>
          <cell r="T98">
            <v>1210</v>
          </cell>
        </row>
        <row r="99">
          <cell r="S99" t="str">
            <v>금호종금</v>
          </cell>
          <cell r="T99">
            <v>10050</v>
          </cell>
        </row>
        <row r="100">
          <cell r="S100" t="str">
            <v>금호케미칼</v>
          </cell>
          <cell r="T100">
            <v>14740</v>
          </cell>
        </row>
        <row r="101">
          <cell r="S101" t="str">
            <v>금호케미칼우</v>
          </cell>
          <cell r="T101">
            <v>14745</v>
          </cell>
        </row>
        <row r="102">
          <cell r="S102" t="str">
            <v>금호타이어</v>
          </cell>
          <cell r="T102">
            <v>2990</v>
          </cell>
        </row>
        <row r="103">
          <cell r="S103" t="str">
            <v>금호타이우</v>
          </cell>
          <cell r="T103">
            <v>2995</v>
          </cell>
        </row>
        <row r="104">
          <cell r="S104" t="str">
            <v>기린</v>
          </cell>
          <cell r="T104">
            <v>6070</v>
          </cell>
        </row>
        <row r="105">
          <cell r="S105" t="str">
            <v>기산</v>
          </cell>
          <cell r="T105">
            <v>11470</v>
          </cell>
        </row>
        <row r="106">
          <cell r="S106" t="str">
            <v>기아정기</v>
          </cell>
          <cell r="T106">
            <v>5330</v>
          </cell>
        </row>
        <row r="107">
          <cell r="S107" t="str">
            <v>기아차</v>
          </cell>
          <cell r="T107">
            <v>270</v>
          </cell>
        </row>
        <row r="108">
          <cell r="S108" t="str">
            <v>기아차판매</v>
          </cell>
          <cell r="T108">
            <v>7170</v>
          </cell>
        </row>
        <row r="109">
          <cell r="S109" t="str">
            <v>기아특수강</v>
          </cell>
          <cell r="T109">
            <v>1430</v>
          </cell>
        </row>
        <row r="110">
          <cell r="S110" t="str">
            <v>나라종금</v>
          </cell>
          <cell r="T110">
            <v>16390</v>
          </cell>
        </row>
        <row r="111">
          <cell r="S111" t="str">
            <v>나산</v>
          </cell>
          <cell r="T111">
            <v>14990</v>
          </cell>
        </row>
        <row r="112">
          <cell r="S112" t="str">
            <v>남광토건</v>
          </cell>
          <cell r="T112">
            <v>1260</v>
          </cell>
        </row>
        <row r="113">
          <cell r="S113" t="str">
            <v>남선알미늄</v>
          </cell>
          <cell r="T113">
            <v>8350</v>
          </cell>
        </row>
        <row r="114">
          <cell r="S114" t="str">
            <v>남선알미우</v>
          </cell>
          <cell r="T114">
            <v>8355</v>
          </cell>
        </row>
        <row r="115">
          <cell r="S115" t="str">
            <v>남성</v>
          </cell>
          <cell r="T115">
            <v>4270</v>
          </cell>
        </row>
        <row r="116">
          <cell r="S116" t="str">
            <v>남양</v>
          </cell>
          <cell r="T116">
            <v>3020</v>
          </cell>
        </row>
        <row r="117">
          <cell r="S117" t="str">
            <v>남양유업</v>
          </cell>
          <cell r="T117">
            <v>3920</v>
          </cell>
        </row>
        <row r="118">
          <cell r="S118" t="str">
            <v>남양유업우</v>
          </cell>
          <cell r="T118">
            <v>3925</v>
          </cell>
        </row>
        <row r="119">
          <cell r="S119" t="str">
            <v>남한제지</v>
          </cell>
          <cell r="T119">
            <v>1950</v>
          </cell>
        </row>
        <row r="120">
          <cell r="S120" t="str">
            <v>남한제지우</v>
          </cell>
          <cell r="T120">
            <v>1955</v>
          </cell>
        </row>
        <row r="121">
          <cell r="S121" t="str">
            <v>남해화학</v>
          </cell>
          <cell r="T121">
            <v>25860</v>
          </cell>
        </row>
        <row r="122">
          <cell r="S122" t="str">
            <v>내쇼날프라스</v>
          </cell>
          <cell r="T122">
            <v>4250</v>
          </cell>
        </row>
        <row r="123">
          <cell r="S123" t="str">
            <v>내쇼날프우</v>
          </cell>
          <cell r="T123">
            <v>4255</v>
          </cell>
        </row>
        <row r="124">
          <cell r="S124" t="str">
            <v>녹십자</v>
          </cell>
          <cell r="T124">
            <v>5250</v>
          </cell>
        </row>
        <row r="125">
          <cell r="S125" t="str">
            <v>녹십자2우B</v>
          </cell>
          <cell r="T125">
            <v>5257</v>
          </cell>
        </row>
        <row r="126">
          <cell r="S126" t="str">
            <v>녹십자우</v>
          </cell>
          <cell r="T126">
            <v>5255</v>
          </cell>
        </row>
        <row r="127">
          <cell r="S127" t="str">
            <v>농심</v>
          </cell>
          <cell r="T127">
            <v>4370</v>
          </cell>
        </row>
        <row r="128">
          <cell r="S128" t="str">
            <v>뉴멕스</v>
          </cell>
          <cell r="T128">
            <v>14080</v>
          </cell>
        </row>
        <row r="129">
          <cell r="S129" t="str">
            <v>닉소텔레콤</v>
          </cell>
          <cell r="T129">
            <v>17170</v>
          </cell>
        </row>
        <row r="130">
          <cell r="S130" t="str">
            <v>다우기술</v>
          </cell>
          <cell r="T130">
            <v>23590</v>
          </cell>
        </row>
        <row r="131">
          <cell r="S131" t="str">
            <v>대경기계</v>
          </cell>
          <cell r="T131">
            <v>15590</v>
          </cell>
        </row>
        <row r="132">
          <cell r="S132" t="str">
            <v>대구백화우</v>
          </cell>
          <cell r="T132">
            <v>6375</v>
          </cell>
        </row>
        <row r="133">
          <cell r="S133" t="str">
            <v>대구백화점</v>
          </cell>
          <cell r="T133">
            <v>6370</v>
          </cell>
        </row>
        <row r="134">
          <cell r="S134" t="str">
            <v>대구은행</v>
          </cell>
          <cell r="T134">
            <v>5270</v>
          </cell>
        </row>
        <row r="135">
          <cell r="S135" t="str">
            <v>대구종금</v>
          </cell>
          <cell r="T135">
            <v>14390</v>
          </cell>
        </row>
        <row r="136">
          <cell r="S136" t="str">
            <v>대농</v>
          </cell>
          <cell r="T136">
            <v>1110</v>
          </cell>
        </row>
        <row r="137">
          <cell r="S137" t="str">
            <v>대덕산업</v>
          </cell>
          <cell r="T137">
            <v>4130</v>
          </cell>
        </row>
        <row r="138">
          <cell r="S138" t="str">
            <v>대덕산업우</v>
          </cell>
          <cell r="T138">
            <v>4135</v>
          </cell>
        </row>
        <row r="139">
          <cell r="S139" t="str">
            <v>대덕전자</v>
          </cell>
          <cell r="T139">
            <v>8060</v>
          </cell>
        </row>
        <row r="140">
          <cell r="S140" t="str">
            <v>대동</v>
          </cell>
          <cell r="T140">
            <v>12510</v>
          </cell>
        </row>
        <row r="141">
          <cell r="S141" t="str">
            <v>대동공업</v>
          </cell>
          <cell r="T141">
            <v>490</v>
          </cell>
        </row>
        <row r="142">
          <cell r="S142" t="str">
            <v>대동은행</v>
          </cell>
          <cell r="T142">
            <v>21600</v>
          </cell>
        </row>
        <row r="143">
          <cell r="S143" t="str">
            <v>대동전자</v>
          </cell>
          <cell r="T143">
            <v>8110</v>
          </cell>
        </row>
        <row r="144">
          <cell r="S144" t="str">
            <v>대륭정밀</v>
          </cell>
          <cell r="T144">
            <v>16160</v>
          </cell>
        </row>
        <row r="145">
          <cell r="S145" t="str">
            <v>대림산업</v>
          </cell>
          <cell r="T145">
            <v>210</v>
          </cell>
        </row>
        <row r="146">
          <cell r="S146" t="str">
            <v>대림산업우</v>
          </cell>
          <cell r="T146">
            <v>215</v>
          </cell>
        </row>
        <row r="147">
          <cell r="S147" t="str">
            <v>대림수산</v>
          </cell>
          <cell r="T147">
            <v>3960</v>
          </cell>
        </row>
        <row r="148">
          <cell r="S148" t="str">
            <v>대림수산우</v>
          </cell>
          <cell r="T148">
            <v>3965</v>
          </cell>
        </row>
        <row r="149">
          <cell r="S149" t="str">
            <v>대림요업</v>
          </cell>
          <cell r="T149">
            <v>5750</v>
          </cell>
        </row>
        <row r="150">
          <cell r="S150" t="str">
            <v>대림통상</v>
          </cell>
          <cell r="T150">
            <v>6570</v>
          </cell>
        </row>
        <row r="151">
          <cell r="S151" t="str">
            <v>대붕전선</v>
          </cell>
          <cell r="T151">
            <v>8320</v>
          </cell>
        </row>
        <row r="152">
          <cell r="S152" t="str">
            <v>대상교역</v>
          </cell>
          <cell r="T152">
            <v>1680</v>
          </cell>
        </row>
        <row r="153">
          <cell r="S153" t="str">
            <v>대상교역</v>
          </cell>
          <cell r="T153">
            <v>6790</v>
          </cell>
        </row>
        <row r="154">
          <cell r="S154" t="str">
            <v>대상우</v>
          </cell>
          <cell r="T154">
            <v>1685</v>
          </cell>
        </row>
        <row r="155">
          <cell r="S155" t="str">
            <v>대선주조</v>
          </cell>
          <cell r="T155">
            <v>4110</v>
          </cell>
        </row>
        <row r="156">
          <cell r="S156" t="str">
            <v>대성산업</v>
          </cell>
          <cell r="T156">
            <v>5620</v>
          </cell>
        </row>
        <row r="157">
          <cell r="S157" t="str">
            <v>대성전선</v>
          </cell>
          <cell r="T157">
            <v>3050</v>
          </cell>
        </row>
        <row r="158">
          <cell r="S158" t="str">
            <v>대신증권</v>
          </cell>
          <cell r="T158">
            <v>3540</v>
          </cell>
        </row>
        <row r="159">
          <cell r="S159" t="str">
            <v>대신증권우</v>
          </cell>
          <cell r="T159">
            <v>3545</v>
          </cell>
        </row>
        <row r="160">
          <cell r="S160" t="str">
            <v>대아리드선</v>
          </cell>
          <cell r="T160">
            <v>9940</v>
          </cell>
        </row>
        <row r="161">
          <cell r="S161" t="str">
            <v>대양금고</v>
          </cell>
          <cell r="T161">
            <v>13250</v>
          </cell>
        </row>
        <row r="162">
          <cell r="S162" t="str">
            <v>대양금속</v>
          </cell>
          <cell r="T162">
            <v>9190</v>
          </cell>
        </row>
        <row r="163">
          <cell r="S163" t="str">
            <v>대영전자</v>
          </cell>
          <cell r="T163">
            <v>5870</v>
          </cell>
        </row>
        <row r="164">
          <cell r="S164" t="str">
            <v>대영포장</v>
          </cell>
          <cell r="T164">
            <v>14160</v>
          </cell>
        </row>
        <row r="165">
          <cell r="S165" t="str">
            <v>대우</v>
          </cell>
          <cell r="T165">
            <v>3810</v>
          </cell>
        </row>
        <row r="166">
          <cell r="S166" t="str">
            <v>대우금속</v>
          </cell>
          <cell r="T166">
            <v>14010</v>
          </cell>
        </row>
        <row r="167">
          <cell r="S167" t="str">
            <v>대우금속우</v>
          </cell>
          <cell r="T167">
            <v>14015</v>
          </cell>
        </row>
        <row r="168">
          <cell r="S168" t="str">
            <v>대우자판</v>
          </cell>
          <cell r="T168">
            <v>4550</v>
          </cell>
        </row>
        <row r="169">
          <cell r="S169" t="str">
            <v>대우자판</v>
          </cell>
          <cell r="T169">
            <v>4550</v>
          </cell>
        </row>
        <row r="170">
          <cell r="S170" t="str">
            <v>대우자판우</v>
          </cell>
          <cell r="T170">
            <v>4555</v>
          </cell>
        </row>
        <row r="171">
          <cell r="S171" t="str">
            <v>대우전자</v>
          </cell>
          <cell r="T171">
            <v>7410</v>
          </cell>
        </row>
        <row r="172">
          <cell r="S172" t="str">
            <v>대우전자부품</v>
          </cell>
          <cell r="T172">
            <v>9320</v>
          </cell>
        </row>
        <row r="173">
          <cell r="S173" t="str">
            <v>대우정밀</v>
          </cell>
          <cell r="T173">
            <v>15730</v>
          </cell>
        </row>
        <row r="174">
          <cell r="S174" t="str">
            <v>대우중공업</v>
          </cell>
          <cell r="T174">
            <v>200</v>
          </cell>
        </row>
        <row r="175">
          <cell r="S175" t="str">
            <v>대우중공우</v>
          </cell>
          <cell r="T175">
            <v>205</v>
          </cell>
        </row>
        <row r="176">
          <cell r="S176" t="str">
            <v>대우증권</v>
          </cell>
          <cell r="T176">
            <v>6800</v>
          </cell>
        </row>
        <row r="177">
          <cell r="S177" t="str">
            <v>대우증권우</v>
          </cell>
          <cell r="T177">
            <v>6805</v>
          </cell>
        </row>
        <row r="178">
          <cell r="S178" t="str">
            <v>대우통신</v>
          </cell>
          <cell r="T178">
            <v>5060</v>
          </cell>
        </row>
        <row r="179">
          <cell r="S179" t="str">
            <v>대웅제약</v>
          </cell>
          <cell r="T179">
            <v>3090</v>
          </cell>
        </row>
        <row r="180">
          <cell r="S180" t="str">
            <v>대원강업</v>
          </cell>
          <cell r="T180">
            <v>430</v>
          </cell>
        </row>
        <row r="181">
          <cell r="S181" t="str">
            <v>대원제지</v>
          </cell>
          <cell r="T181">
            <v>3190</v>
          </cell>
        </row>
        <row r="182">
          <cell r="S182" t="str">
            <v>대원화성</v>
          </cell>
          <cell r="T182">
            <v>24890</v>
          </cell>
        </row>
        <row r="183">
          <cell r="S183" t="str">
            <v>대유리젠트증권</v>
          </cell>
          <cell r="T183">
            <v>1290</v>
          </cell>
        </row>
        <row r="184">
          <cell r="S184" t="str">
            <v>대유리젠트증권우</v>
          </cell>
          <cell r="T184">
            <v>1295</v>
          </cell>
        </row>
        <row r="185">
          <cell r="S185" t="str">
            <v>대유통상</v>
          </cell>
          <cell r="T185">
            <v>1190</v>
          </cell>
        </row>
        <row r="186">
          <cell r="S186" t="str">
            <v>대일화학</v>
          </cell>
          <cell r="T186">
            <v>3110</v>
          </cell>
        </row>
        <row r="187">
          <cell r="S187" t="str">
            <v>대창공업</v>
          </cell>
          <cell r="T187">
            <v>12800</v>
          </cell>
        </row>
        <row r="188">
          <cell r="S188" t="str">
            <v>대창공업우</v>
          </cell>
          <cell r="T188">
            <v>12805</v>
          </cell>
        </row>
        <row r="189">
          <cell r="S189" t="str">
            <v>대창단조</v>
          </cell>
          <cell r="T189">
            <v>15230</v>
          </cell>
        </row>
        <row r="190">
          <cell r="S190" t="str">
            <v>대한가스</v>
          </cell>
          <cell r="T190">
            <v>26870</v>
          </cell>
        </row>
        <row r="191">
          <cell r="S191" t="str">
            <v>대한모방</v>
          </cell>
          <cell r="T191">
            <v>1350</v>
          </cell>
        </row>
        <row r="192">
          <cell r="S192" t="str">
            <v>대한방직</v>
          </cell>
          <cell r="T192">
            <v>1070</v>
          </cell>
        </row>
        <row r="193">
          <cell r="S193" t="str">
            <v>대한알미늄</v>
          </cell>
          <cell r="T193">
            <v>9050</v>
          </cell>
        </row>
        <row r="194">
          <cell r="S194" t="str">
            <v>대한은박지</v>
          </cell>
          <cell r="T194">
            <v>7480</v>
          </cell>
        </row>
        <row r="195">
          <cell r="S195" t="str">
            <v>대한재보험</v>
          </cell>
          <cell r="T195">
            <v>3690</v>
          </cell>
        </row>
        <row r="196">
          <cell r="S196" t="str">
            <v>대한전선</v>
          </cell>
          <cell r="T196">
            <v>1440</v>
          </cell>
        </row>
        <row r="197">
          <cell r="S197" t="str">
            <v>대한제당</v>
          </cell>
          <cell r="T197">
            <v>1790</v>
          </cell>
        </row>
        <row r="198">
          <cell r="S198" t="str">
            <v>대한제당우</v>
          </cell>
          <cell r="T198">
            <v>1795</v>
          </cell>
        </row>
        <row r="199">
          <cell r="S199" t="str">
            <v>대한제분</v>
          </cell>
          <cell r="T199">
            <v>1130</v>
          </cell>
        </row>
        <row r="200">
          <cell r="S200" t="str">
            <v>대한종금</v>
          </cell>
          <cell r="T200">
            <v>9030</v>
          </cell>
        </row>
        <row r="201">
          <cell r="S201" t="str">
            <v>대한종금2우B</v>
          </cell>
          <cell r="T201">
            <v>9037</v>
          </cell>
        </row>
        <row r="202">
          <cell r="S202" t="str">
            <v>대한종금우</v>
          </cell>
          <cell r="T202">
            <v>9035</v>
          </cell>
        </row>
        <row r="203">
          <cell r="S203" t="str">
            <v>대한중석</v>
          </cell>
          <cell r="T203">
            <v>160</v>
          </cell>
        </row>
        <row r="204">
          <cell r="S204" t="str">
            <v>대한통운</v>
          </cell>
          <cell r="T204">
            <v>120</v>
          </cell>
        </row>
        <row r="205">
          <cell r="S205" t="str">
            <v>대한펄프</v>
          </cell>
          <cell r="T205">
            <v>4540</v>
          </cell>
        </row>
        <row r="206">
          <cell r="S206" t="str">
            <v>대한펄프우</v>
          </cell>
          <cell r="T206">
            <v>4545</v>
          </cell>
        </row>
        <row r="207">
          <cell r="S207" t="str">
            <v>대한페인우</v>
          </cell>
          <cell r="T207">
            <v>325</v>
          </cell>
        </row>
        <row r="208">
          <cell r="S208" t="str">
            <v>대한페인트</v>
          </cell>
          <cell r="T208">
            <v>320</v>
          </cell>
        </row>
        <row r="209">
          <cell r="S209" t="str">
            <v>대한항공</v>
          </cell>
          <cell r="T209">
            <v>3490</v>
          </cell>
        </row>
        <row r="210">
          <cell r="S210" t="str">
            <v>대한항공2우B</v>
          </cell>
          <cell r="T210">
            <v>3497</v>
          </cell>
        </row>
        <row r="211">
          <cell r="S211" t="str">
            <v>대한항공우</v>
          </cell>
          <cell r="T211">
            <v>3495</v>
          </cell>
        </row>
        <row r="212">
          <cell r="S212" t="str">
            <v>대한해운</v>
          </cell>
          <cell r="T212">
            <v>5880</v>
          </cell>
        </row>
        <row r="213">
          <cell r="S213" t="str">
            <v>대한화섬</v>
          </cell>
          <cell r="T213">
            <v>3830</v>
          </cell>
        </row>
        <row r="214">
          <cell r="S214" t="str">
            <v>대한화재</v>
          </cell>
          <cell r="T214">
            <v>400</v>
          </cell>
        </row>
        <row r="215">
          <cell r="S215" t="str">
            <v>대현</v>
          </cell>
          <cell r="T215">
            <v>16090</v>
          </cell>
        </row>
        <row r="216">
          <cell r="S216" t="str">
            <v>대호</v>
          </cell>
          <cell r="T216">
            <v>1980</v>
          </cell>
        </row>
        <row r="217">
          <cell r="S217" t="str">
            <v>덕성화학</v>
          </cell>
          <cell r="T217">
            <v>4830</v>
          </cell>
        </row>
        <row r="218">
          <cell r="S218" t="str">
            <v>덕성화학우</v>
          </cell>
          <cell r="T218">
            <v>4835</v>
          </cell>
        </row>
        <row r="219">
          <cell r="S219" t="str">
            <v>덕양산업</v>
          </cell>
          <cell r="T219">
            <v>24900</v>
          </cell>
        </row>
        <row r="220">
          <cell r="S220" t="str">
            <v>데 이 콤</v>
          </cell>
          <cell r="T220">
            <v>15940</v>
          </cell>
        </row>
        <row r="221">
          <cell r="S221" t="str">
            <v>동국무역</v>
          </cell>
          <cell r="T221">
            <v>4420</v>
          </cell>
        </row>
        <row r="222">
          <cell r="S222" t="str">
            <v>동국방직</v>
          </cell>
          <cell r="T222">
            <v>11180</v>
          </cell>
        </row>
        <row r="223">
          <cell r="S223" t="str">
            <v>동국실업</v>
          </cell>
          <cell r="T223">
            <v>1620</v>
          </cell>
        </row>
        <row r="224">
          <cell r="S224" t="str">
            <v>동국전자</v>
          </cell>
          <cell r="T224">
            <v>12220</v>
          </cell>
        </row>
        <row r="225">
          <cell r="S225" t="str">
            <v>동국제강</v>
          </cell>
          <cell r="T225">
            <v>1230</v>
          </cell>
        </row>
        <row r="226">
          <cell r="S226" t="str">
            <v>동남은행</v>
          </cell>
          <cell r="T226">
            <v>21610</v>
          </cell>
        </row>
        <row r="227">
          <cell r="S227" t="str">
            <v>동남합성</v>
          </cell>
          <cell r="T227">
            <v>23450</v>
          </cell>
        </row>
        <row r="228">
          <cell r="S228" t="str">
            <v>동방</v>
          </cell>
          <cell r="T228">
            <v>4140</v>
          </cell>
        </row>
        <row r="229">
          <cell r="S229" t="str">
            <v>동방아그로</v>
          </cell>
          <cell r="T229">
            <v>7590</v>
          </cell>
        </row>
        <row r="230">
          <cell r="S230" t="str">
            <v>동방아그우</v>
          </cell>
          <cell r="T230">
            <v>7595</v>
          </cell>
        </row>
        <row r="231">
          <cell r="S231" t="str">
            <v>동부건설</v>
          </cell>
          <cell r="T231">
            <v>5960</v>
          </cell>
        </row>
        <row r="232">
          <cell r="S232" t="str">
            <v>동부건설우</v>
          </cell>
          <cell r="T232">
            <v>5965</v>
          </cell>
        </row>
        <row r="233">
          <cell r="S233" t="str">
            <v>동부정밀</v>
          </cell>
          <cell r="T233">
            <v>12030</v>
          </cell>
        </row>
        <row r="234">
          <cell r="S234" t="str">
            <v>동부제강</v>
          </cell>
          <cell r="T234">
            <v>16380</v>
          </cell>
        </row>
        <row r="235">
          <cell r="S235" t="str">
            <v>동부제강우</v>
          </cell>
          <cell r="T235">
            <v>16385</v>
          </cell>
        </row>
        <row r="236">
          <cell r="S236" t="str">
            <v>동부증권</v>
          </cell>
          <cell r="T236">
            <v>16610</v>
          </cell>
        </row>
        <row r="237">
          <cell r="S237" t="str">
            <v>동부한농</v>
          </cell>
          <cell r="T237">
            <v>990</v>
          </cell>
        </row>
        <row r="238">
          <cell r="S238" t="str">
            <v>동부화재</v>
          </cell>
          <cell r="T238">
            <v>5830</v>
          </cell>
        </row>
        <row r="239">
          <cell r="S239" t="str">
            <v>동산씨앤지</v>
          </cell>
          <cell r="T239">
            <v>1400</v>
          </cell>
        </row>
        <row r="240">
          <cell r="S240" t="str">
            <v>동서산업</v>
          </cell>
          <cell r="T240">
            <v>10780</v>
          </cell>
        </row>
        <row r="241">
          <cell r="S241" t="str">
            <v>동서증권</v>
          </cell>
          <cell r="T241">
            <v>1090</v>
          </cell>
        </row>
        <row r="242">
          <cell r="S242" t="str">
            <v>동서증권우</v>
          </cell>
          <cell r="T242">
            <v>1095</v>
          </cell>
        </row>
        <row r="243">
          <cell r="S243" t="str">
            <v>동성</v>
          </cell>
          <cell r="T243">
            <v>2470</v>
          </cell>
        </row>
        <row r="244">
          <cell r="S244" t="str">
            <v>동성제약</v>
          </cell>
          <cell r="T244">
            <v>2210</v>
          </cell>
        </row>
        <row r="245">
          <cell r="S245" t="str">
            <v>동성철강</v>
          </cell>
          <cell r="T245">
            <v>8260</v>
          </cell>
        </row>
        <row r="246">
          <cell r="S246" t="str">
            <v>동성화학</v>
          </cell>
          <cell r="T246">
            <v>5190</v>
          </cell>
        </row>
        <row r="247">
          <cell r="S247" t="str">
            <v>동신</v>
          </cell>
          <cell r="T247">
            <v>12270</v>
          </cell>
        </row>
        <row r="248">
          <cell r="S248" t="str">
            <v>동신제약</v>
          </cell>
          <cell r="T248">
            <v>6600</v>
          </cell>
        </row>
        <row r="249">
          <cell r="S249" t="str">
            <v>동신제약우</v>
          </cell>
          <cell r="T249">
            <v>6605</v>
          </cell>
        </row>
        <row r="250">
          <cell r="S250" t="str">
            <v>동아건설</v>
          </cell>
          <cell r="T250">
            <v>280</v>
          </cell>
        </row>
        <row r="251">
          <cell r="S251" t="str">
            <v>동아금고</v>
          </cell>
          <cell r="T251">
            <v>30710</v>
          </cell>
        </row>
        <row r="252">
          <cell r="S252" t="str">
            <v>동아정기</v>
          </cell>
          <cell r="T252">
            <v>12760</v>
          </cell>
        </row>
        <row r="253">
          <cell r="S253" t="str">
            <v>동아제약</v>
          </cell>
          <cell r="T253">
            <v>640</v>
          </cell>
        </row>
        <row r="254">
          <cell r="S254" t="str">
            <v>동아증권</v>
          </cell>
          <cell r="T254">
            <v>16420</v>
          </cell>
        </row>
        <row r="255">
          <cell r="S255" t="str">
            <v>동아타이어</v>
          </cell>
          <cell r="T255">
            <v>7340</v>
          </cell>
        </row>
        <row r="256">
          <cell r="S256" t="str">
            <v>동양강철</v>
          </cell>
          <cell r="T256">
            <v>1780</v>
          </cell>
        </row>
        <row r="257">
          <cell r="S257" t="str">
            <v>동양강철2우B</v>
          </cell>
          <cell r="T257">
            <v>1787</v>
          </cell>
        </row>
        <row r="258">
          <cell r="S258" t="str">
            <v>동양강철우</v>
          </cell>
          <cell r="T258">
            <v>1785</v>
          </cell>
        </row>
        <row r="259">
          <cell r="S259" t="str">
            <v>동양고속</v>
          </cell>
          <cell r="T259">
            <v>5900</v>
          </cell>
        </row>
        <row r="260">
          <cell r="S260" t="str">
            <v>동양금고</v>
          </cell>
          <cell r="T260">
            <v>7800</v>
          </cell>
        </row>
        <row r="261">
          <cell r="S261" t="str">
            <v>동양기전</v>
          </cell>
          <cell r="T261">
            <v>13570</v>
          </cell>
        </row>
        <row r="262">
          <cell r="S262" t="str">
            <v>동양물산</v>
          </cell>
          <cell r="T262">
            <v>2900</v>
          </cell>
        </row>
        <row r="263">
          <cell r="S263" t="str">
            <v>동양백화점</v>
          </cell>
          <cell r="T263">
            <v>27390</v>
          </cell>
        </row>
        <row r="264">
          <cell r="S264" t="str">
            <v>동양석판</v>
          </cell>
          <cell r="T264">
            <v>2710</v>
          </cell>
        </row>
        <row r="265">
          <cell r="S265" t="str">
            <v>동양시멘우</v>
          </cell>
          <cell r="T265">
            <v>1525</v>
          </cell>
        </row>
        <row r="266">
          <cell r="S266" t="str">
            <v>동양시멘트</v>
          </cell>
          <cell r="T266">
            <v>1520</v>
          </cell>
        </row>
        <row r="267">
          <cell r="S267" t="str">
            <v>동양에레베이</v>
          </cell>
          <cell r="T267">
            <v>4510</v>
          </cell>
        </row>
        <row r="268">
          <cell r="S268" t="str">
            <v>동양전원</v>
          </cell>
          <cell r="T268">
            <v>26890</v>
          </cell>
        </row>
        <row r="269">
          <cell r="S269" t="str">
            <v>동양제과</v>
          </cell>
          <cell r="T269">
            <v>1800</v>
          </cell>
        </row>
        <row r="270">
          <cell r="S270" t="str">
            <v>동양종금</v>
          </cell>
          <cell r="T270">
            <v>8980</v>
          </cell>
        </row>
        <row r="271">
          <cell r="S271" t="str">
            <v>동양종금우</v>
          </cell>
          <cell r="T271">
            <v>8985</v>
          </cell>
        </row>
        <row r="272">
          <cell r="S272" t="str">
            <v>동양증권</v>
          </cell>
          <cell r="T272">
            <v>3470</v>
          </cell>
        </row>
        <row r="273">
          <cell r="S273" t="str">
            <v>동양증권우</v>
          </cell>
          <cell r="T273">
            <v>3475</v>
          </cell>
        </row>
        <row r="274">
          <cell r="S274" t="str">
            <v>동양철관</v>
          </cell>
          <cell r="T274">
            <v>8970</v>
          </cell>
        </row>
        <row r="275">
          <cell r="S275" t="str">
            <v>동양철관우</v>
          </cell>
          <cell r="T275">
            <v>8975</v>
          </cell>
        </row>
        <row r="276">
          <cell r="S276" t="str">
            <v>동양화재</v>
          </cell>
          <cell r="T276">
            <v>60</v>
          </cell>
        </row>
        <row r="277">
          <cell r="S277" t="str">
            <v>동양화학</v>
          </cell>
          <cell r="T277">
            <v>2740</v>
          </cell>
        </row>
        <row r="278">
          <cell r="S278" t="str">
            <v>동양화학우</v>
          </cell>
          <cell r="T278">
            <v>2745</v>
          </cell>
        </row>
        <row r="279">
          <cell r="S279" t="str">
            <v>동원</v>
          </cell>
          <cell r="T279">
            <v>3580</v>
          </cell>
        </row>
        <row r="280">
          <cell r="S280" t="str">
            <v>동원금속</v>
          </cell>
          <cell r="T280">
            <v>18500</v>
          </cell>
        </row>
        <row r="281">
          <cell r="S281" t="str">
            <v>동원산업</v>
          </cell>
          <cell r="T281">
            <v>6040</v>
          </cell>
        </row>
        <row r="282">
          <cell r="S282" t="str">
            <v>동원수산</v>
          </cell>
          <cell r="T282">
            <v>30720</v>
          </cell>
        </row>
        <row r="283">
          <cell r="S283" t="str">
            <v>동원증권</v>
          </cell>
          <cell r="T283">
            <v>5890</v>
          </cell>
        </row>
        <row r="284">
          <cell r="S284" t="str">
            <v>동원증권우</v>
          </cell>
          <cell r="T284">
            <v>5895</v>
          </cell>
        </row>
        <row r="285">
          <cell r="S285" t="str">
            <v>동일방직</v>
          </cell>
          <cell r="T285">
            <v>1530</v>
          </cell>
        </row>
        <row r="286">
          <cell r="S286" t="str">
            <v>동일벨트</v>
          </cell>
          <cell r="T286">
            <v>4840</v>
          </cell>
        </row>
        <row r="287">
          <cell r="S287" t="str">
            <v>동일제지</v>
          </cell>
          <cell r="T287">
            <v>19300</v>
          </cell>
        </row>
        <row r="288">
          <cell r="S288" t="str">
            <v>동일패브릭</v>
          </cell>
          <cell r="T288">
            <v>11000</v>
          </cell>
        </row>
        <row r="289">
          <cell r="S289" t="str">
            <v>동해전장</v>
          </cell>
          <cell r="T289">
            <v>19180</v>
          </cell>
        </row>
        <row r="290">
          <cell r="S290" t="str">
            <v>동해펄프</v>
          </cell>
          <cell r="T290">
            <v>9580</v>
          </cell>
        </row>
        <row r="291">
          <cell r="S291" t="str">
            <v>동화약품</v>
          </cell>
          <cell r="T291">
            <v>20</v>
          </cell>
        </row>
        <row r="292">
          <cell r="S292" t="str">
            <v>동화은행</v>
          </cell>
          <cell r="T292">
            <v>21310</v>
          </cell>
        </row>
        <row r="293">
          <cell r="S293" t="str">
            <v>두레에어</v>
          </cell>
          <cell r="T293">
            <v>300</v>
          </cell>
        </row>
        <row r="294">
          <cell r="S294" t="str">
            <v>두산건설</v>
          </cell>
          <cell r="T294">
            <v>2950</v>
          </cell>
        </row>
        <row r="295">
          <cell r="S295" t="str">
            <v>두산건설우</v>
          </cell>
          <cell r="T295">
            <v>2955</v>
          </cell>
        </row>
        <row r="296">
          <cell r="S296" t="str">
            <v>두산기계</v>
          </cell>
          <cell r="T296">
            <v>5040</v>
          </cell>
        </row>
        <row r="297">
          <cell r="S297" t="str">
            <v>두산백화</v>
          </cell>
          <cell r="T297">
            <v>330</v>
          </cell>
        </row>
        <row r="298">
          <cell r="S298" t="str">
            <v>두산상사</v>
          </cell>
          <cell r="T298">
            <v>90</v>
          </cell>
        </row>
        <row r="299">
          <cell r="S299" t="str">
            <v>두산유리</v>
          </cell>
          <cell r="T299">
            <v>1690</v>
          </cell>
        </row>
        <row r="300">
          <cell r="S300" t="str">
            <v>두산유리우</v>
          </cell>
          <cell r="T300">
            <v>1695</v>
          </cell>
        </row>
        <row r="301">
          <cell r="S301" t="str">
            <v>디아이</v>
          </cell>
          <cell r="T301">
            <v>3160</v>
          </cell>
        </row>
        <row r="302">
          <cell r="S302" t="str">
            <v>라미화장품</v>
          </cell>
          <cell r="T302">
            <v>10330</v>
          </cell>
        </row>
        <row r="303">
          <cell r="S303" t="str">
            <v>레 이 디</v>
          </cell>
          <cell r="T303">
            <v>25840</v>
          </cell>
        </row>
        <row r="304">
          <cell r="S304" t="str">
            <v>로케트전기</v>
          </cell>
          <cell r="T304">
            <v>420</v>
          </cell>
        </row>
        <row r="305">
          <cell r="S305" t="str">
            <v>로케트전우</v>
          </cell>
          <cell r="T305">
            <v>425</v>
          </cell>
        </row>
        <row r="306">
          <cell r="S306" t="str">
            <v>롯데삼강</v>
          </cell>
          <cell r="T306">
            <v>2270</v>
          </cell>
        </row>
        <row r="307">
          <cell r="S307" t="str">
            <v>롯데제과</v>
          </cell>
          <cell r="T307">
            <v>4990</v>
          </cell>
        </row>
        <row r="308">
          <cell r="S308" t="str">
            <v>롯데칠성</v>
          </cell>
          <cell r="T308">
            <v>5300</v>
          </cell>
        </row>
        <row r="309">
          <cell r="S309" t="str">
            <v>롯데칠성우</v>
          </cell>
          <cell r="T309">
            <v>5305</v>
          </cell>
        </row>
        <row r="310">
          <cell r="S310" t="str">
            <v>만도기계</v>
          </cell>
          <cell r="T310">
            <v>5790</v>
          </cell>
        </row>
        <row r="311">
          <cell r="S311" t="str">
            <v>만도기계2우B</v>
          </cell>
          <cell r="T311">
            <v>5797</v>
          </cell>
        </row>
        <row r="312">
          <cell r="S312" t="str">
            <v>만도기계우</v>
          </cell>
          <cell r="T312">
            <v>5795</v>
          </cell>
        </row>
        <row r="313">
          <cell r="S313" t="str">
            <v>만호제강</v>
          </cell>
          <cell r="T313">
            <v>1080</v>
          </cell>
        </row>
        <row r="314">
          <cell r="S314" t="str">
            <v>맥슨전자</v>
          </cell>
          <cell r="T314">
            <v>9890</v>
          </cell>
        </row>
        <row r="315">
          <cell r="S315" t="str">
            <v>메디슨</v>
          </cell>
          <cell r="T315">
            <v>18360</v>
          </cell>
        </row>
        <row r="316">
          <cell r="S316" t="str">
            <v>메디슨우</v>
          </cell>
          <cell r="T316">
            <v>18365</v>
          </cell>
        </row>
        <row r="317">
          <cell r="S317" t="str">
            <v>명성</v>
          </cell>
          <cell r="T317">
            <v>11400</v>
          </cell>
        </row>
        <row r="318">
          <cell r="S318" t="str">
            <v>모나리자</v>
          </cell>
          <cell r="T318">
            <v>12690</v>
          </cell>
        </row>
        <row r="319">
          <cell r="S319" t="str">
            <v>모나미</v>
          </cell>
          <cell r="T319">
            <v>5360</v>
          </cell>
        </row>
        <row r="320">
          <cell r="S320" t="str">
            <v>무학주정</v>
          </cell>
          <cell r="T320">
            <v>23150</v>
          </cell>
        </row>
        <row r="321">
          <cell r="S321" t="str">
            <v>문배철강</v>
          </cell>
          <cell r="T321">
            <v>8420</v>
          </cell>
        </row>
        <row r="322">
          <cell r="S322" t="str">
            <v>미도파</v>
          </cell>
          <cell r="T322">
            <v>4010</v>
          </cell>
        </row>
        <row r="323">
          <cell r="S323" t="str">
            <v>미래산업</v>
          </cell>
          <cell r="T323">
            <v>25560</v>
          </cell>
        </row>
        <row r="324">
          <cell r="S324" t="str">
            <v>미래와사람</v>
          </cell>
          <cell r="T324">
            <v>8600</v>
          </cell>
        </row>
        <row r="325">
          <cell r="S325" t="str">
            <v>미원상사</v>
          </cell>
          <cell r="T325">
            <v>2840</v>
          </cell>
        </row>
        <row r="326">
          <cell r="S326" t="str">
            <v>미창석유</v>
          </cell>
          <cell r="T326">
            <v>3650</v>
          </cell>
        </row>
        <row r="327">
          <cell r="S327" t="str">
            <v>바로크</v>
          </cell>
          <cell r="T327">
            <v>17120</v>
          </cell>
        </row>
        <row r="328">
          <cell r="S328" t="str">
            <v>방림</v>
          </cell>
          <cell r="T328">
            <v>3610</v>
          </cell>
        </row>
        <row r="329">
          <cell r="S329" t="str">
            <v>배명금속</v>
          </cell>
          <cell r="T329">
            <v>11800</v>
          </cell>
        </row>
        <row r="330">
          <cell r="S330" t="str">
            <v>백광산업</v>
          </cell>
          <cell r="T330">
            <v>1340</v>
          </cell>
        </row>
        <row r="331">
          <cell r="S331" t="str">
            <v>백광소재</v>
          </cell>
          <cell r="T331">
            <v>14580</v>
          </cell>
        </row>
        <row r="332">
          <cell r="S332" t="str">
            <v>범양건영</v>
          </cell>
          <cell r="T332">
            <v>2410</v>
          </cell>
        </row>
        <row r="333">
          <cell r="S333" t="str">
            <v>범양식품</v>
          </cell>
          <cell r="T333">
            <v>8750</v>
          </cell>
        </row>
        <row r="334">
          <cell r="S334" t="str">
            <v>벽산</v>
          </cell>
          <cell r="T334">
            <v>7210</v>
          </cell>
        </row>
        <row r="335">
          <cell r="S335" t="str">
            <v>벽산개발</v>
          </cell>
          <cell r="T335">
            <v>2080</v>
          </cell>
        </row>
        <row r="336">
          <cell r="S336" t="str">
            <v>벽산건설</v>
          </cell>
          <cell r="T336">
            <v>2530</v>
          </cell>
        </row>
        <row r="337">
          <cell r="S337" t="str">
            <v>벽산건설우</v>
          </cell>
          <cell r="T337">
            <v>2535</v>
          </cell>
        </row>
        <row r="338">
          <cell r="S338" t="str">
            <v>보락</v>
          </cell>
          <cell r="T338">
            <v>2760</v>
          </cell>
        </row>
        <row r="339">
          <cell r="S339" t="str">
            <v>보람은행</v>
          </cell>
          <cell r="T339">
            <v>8890</v>
          </cell>
        </row>
        <row r="340">
          <cell r="S340" t="str">
            <v>보람은행우</v>
          </cell>
          <cell r="T340">
            <v>8895</v>
          </cell>
        </row>
        <row r="341">
          <cell r="S341" t="str">
            <v>보람증권</v>
          </cell>
          <cell r="T341">
            <v>3330</v>
          </cell>
        </row>
        <row r="342">
          <cell r="S342" t="str">
            <v>보람증권우</v>
          </cell>
          <cell r="T342">
            <v>3335</v>
          </cell>
        </row>
        <row r="343">
          <cell r="S343" t="str">
            <v>보령제약</v>
          </cell>
          <cell r="T343">
            <v>3850</v>
          </cell>
        </row>
        <row r="344">
          <cell r="S344" t="str">
            <v>보루네오</v>
          </cell>
          <cell r="T344">
            <v>4740</v>
          </cell>
        </row>
        <row r="345">
          <cell r="S345" t="str">
            <v>보해양조</v>
          </cell>
          <cell r="T345">
            <v>890</v>
          </cell>
        </row>
        <row r="346">
          <cell r="S346" t="str">
            <v>보해양조우</v>
          </cell>
          <cell r="T346">
            <v>895</v>
          </cell>
        </row>
        <row r="347">
          <cell r="S347" t="str">
            <v>봉신</v>
          </cell>
          <cell r="T347">
            <v>5350</v>
          </cell>
        </row>
        <row r="348">
          <cell r="S348" t="str">
            <v>부광약품</v>
          </cell>
          <cell r="T348">
            <v>3000</v>
          </cell>
        </row>
        <row r="349">
          <cell r="S349" t="str">
            <v>부국증권</v>
          </cell>
          <cell r="T349">
            <v>1270</v>
          </cell>
        </row>
        <row r="350">
          <cell r="S350" t="str">
            <v>부국증권우</v>
          </cell>
          <cell r="T350">
            <v>1275</v>
          </cell>
        </row>
        <row r="351">
          <cell r="S351" t="str">
            <v>부산가스</v>
          </cell>
          <cell r="T351">
            <v>15350</v>
          </cell>
        </row>
        <row r="352">
          <cell r="S352" t="str">
            <v>부산산업</v>
          </cell>
          <cell r="T352">
            <v>11390</v>
          </cell>
        </row>
        <row r="353">
          <cell r="S353" t="str">
            <v>부산스틸</v>
          </cell>
          <cell r="T353">
            <v>7280</v>
          </cell>
        </row>
        <row r="354">
          <cell r="S354" t="str">
            <v>부산은행</v>
          </cell>
          <cell r="T354">
            <v>5280</v>
          </cell>
        </row>
        <row r="355">
          <cell r="S355" t="str">
            <v>부산주공</v>
          </cell>
          <cell r="T355">
            <v>5030</v>
          </cell>
        </row>
        <row r="356">
          <cell r="S356" t="str">
            <v>부흥</v>
          </cell>
          <cell r="T356">
            <v>3930</v>
          </cell>
        </row>
        <row r="357">
          <cell r="S357" t="str">
            <v>북두</v>
          </cell>
          <cell r="T357">
            <v>8120</v>
          </cell>
        </row>
        <row r="358">
          <cell r="S358" t="str">
            <v>비 비 안</v>
          </cell>
          <cell r="T358">
            <v>2070</v>
          </cell>
        </row>
        <row r="359">
          <cell r="S359" t="str">
            <v>비와이씨</v>
          </cell>
          <cell r="T359">
            <v>1460</v>
          </cell>
        </row>
        <row r="360">
          <cell r="S360" t="str">
            <v>비와이씨우</v>
          </cell>
          <cell r="T360">
            <v>1465</v>
          </cell>
        </row>
        <row r="361">
          <cell r="S361" t="str">
            <v>빙그레</v>
          </cell>
          <cell r="T361">
            <v>5180</v>
          </cell>
        </row>
        <row r="362">
          <cell r="S362" t="str">
            <v>사조산업</v>
          </cell>
          <cell r="T362">
            <v>7160</v>
          </cell>
        </row>
        <row r="363">
          <cell r="S363" t="str">
            <v>산내들인슈</v>
          </cell>
          <cell r="T363">
            <v>16970</v>
          </cell>
        </row>
        <row r="364">
          <cell r="S364" t="str">
            <v>산내들인우</v>
          </cell>
          <cell r="T364">
            <v>16975</v>
          </cell>
        </row>
        <row r="365">
          <cell r="S365" t="str">
            <v>산업리스</v>
          </cell>
          <cell r="T365">
            <v>8270</v>
          </cell>
        </row>
        <row r="366">
          <cell r="S366" t="str">
            <v>삼광유리</v>
          </cell>
          <cell r="T366">
            <v>5090</v>
          </cell>
        </row>
        <row r="367">
          <cell r="S367" t="str">
            <v>삼도물산</v>
          </cell>
          <cell r="T367">
            <v>2930</v>
          </cell>
        </row>
        <row r="368">
          <cell r="S368" t="str">
            <v>삼립산업</v>
          </cell>
          <cell r="T368">
            <v>5850</v>
          </cell>
        </row>
        <row r="369">
          <cell r="S369" t="str">
            <v>삼립식품</v>
          </cell>
          <cell r="T369">
            <v>5610</v>
          </cell>
        </row>
        <row r="370">
          <cell r="S370" t="str">
            <v>삼미</v>
          </cell>
          <cell r="T370">
            <v>2580</v>
          </cell>
        </row>
        <row r="371">
          <cell r="S371" t="str">
            <v>삼미우</v>
          </cell>
          <cell r="T371">
            <v>2585</v>
          </cell>
        </row>
        <row r="372">
          <cell r="S372" t="str">
            <v>삼미특수강</v>
          </cell>
          <cell r="T372">
            <v>4560</v>
          </cell>
        </row>
        <row r="373">
          <cell r="S373" t="str">
            <v>삼미특수우</v>
          </cell>
          <cell r="T373">
            <v>4565</v>
          </cell>
        </row>
        <row r="374">
          <cell r="S374" t="str">
            <v>삼보컴퓨터</v>
          </cell>
          <cell r="T374">
            <v>14900</v>
          </cell>
        </row>
        <row r="375">
          <cell r="S375" t="str">
            <v>삼부토건</v>
          </cell>
          <cell r="T375">
            <v>1470</v>
          </cell>
        </row>
        <row r="376">
          <cell r="S376" t="str">
            <v>삼성라디에터</v>
          </cell>
          <cell r="T376">
            <v>6660</v>
          </cell>
        </row>
        <row r="377">
          <cell r="S377" t="str">
            <v>삼성물산</v>
          </cell>
          <cell r="T377">
            <v>830</v>
          </cell>
        </row>
        <row r="378">
          <cell r="S378" t="str">
            <v>삼성물산우</v>
          </cell>
          <cell r="T378">
            <v>835</v>
          </cell>
        </row>
        <row r="379">
          <cell r="S379" t="str">
            <v>삼성엔지</v>
          </cell>
          <cell r="T379">
            <v>28050</v>
          </cell>
        </row>
        <row r="380">
          <cell r="S380" t="str">
            <v>삼성전관</v>
          </cell>
          <cell r="T380">
            <v>6400</v>
          </cell>
        </row>
        <row r="381">
          <cell r="S381" t="str">
            <v>삼성전관우</v>
          </cell>
          <cell r="T381">
            <v>6405</v>
          </cell>
        </row>
        <row r="382">
          <cell r="S382" t="str">
            <v>삼성전기</v>
          </cell>
          <cell r="T382">
            <v>9150</v>
          </cell>
        </row>
        <row r="383">
          <cell r="S383" t="str">
            <v>삼성전기우</v>
          </cell>
          <cell r="T383">
            <v>9155</v>
          </cell>
        </row>
        <row r="384">
          <cell r="S384" t="str">
            <v>삼성전자</v>
          </cell>
          <cell r="T384">
            <v>5930</v>
          </cell>
        </row>
        <row r="385">
          <cell r="S385" t="str">
            <v>삼성전자우</v>
          </cell>
          <cell r="T385">
            <v>5935</v>
          </cell>
        </row>
        <row r="386">
          <cell r="S386" t="str">
            <v>삼성정밀화학</v>
          </cell>
          <cell r="T386">
            <v>4000</v>
          </cell>
        </row>
        <row r="387">
          <cell r="S387" t="str">
            <v>삼성제약</v>
          </cell>
          <cell r="T387">
            <v>1360</v>
          </cell>
        </row>
        <row r="388">
          <cell r="S388" t="str">
            <v>삼성중공업</v>
          </cell>
          <cell r="T388">
            <v>10140</v>
          </cell>
        </row>
        <row r="389">
          <cell r="S389" t="str">
            <v>삼성중공우</v>
          </cell>
          <cell r="T389">
            <v>10145</v>
          </cell>
        </row>
        <row r="390">
          <cell r="S390" t="str">
            <v>삼성증권</v>
          </cell>
          <cell r="T390">
            <v>16360</v>
          </cell>
        </row>
        <row r="391">
          <cell r="S391" t="str">
            <v>삼성증권2우B</v>
          </cell>
          <cell r="T391">
            <v>16367</v>
          </cell>
        </row>
        <row r="392">
          <cell r="S392" t="str">
            <v>삼성증권우B</v>
          </cell>
          <cell r="T392">
            <v>16365</v>
          </cell>
        </row>
        <row r="393">
          <cell r="S393" t="str">
            <v>삼성출판</v>
          </cell>
          <cell r="T393">
            <v>7700</v>
          </cell>
        </row>
        <row r="394">
          <cell r="S394" t="str">
            <v>삼성항공</v>
          </cell>
          <cell r="T394">
            <v>12450</v>
          </cell>
        </row>
        <row r="395">
          <cell r="S395" t="str">
            <v>삼성화재</v>
          </cell>
          <cell r="T395">
            <v>810</v>
          </cell>
        </row>
        <row r="396">
          <cell r="S396" t="str">
            <v>삼성화재우</v>
          </cell>
          <cell r="T396">
            <v>815</v>
          </cell>
        </row>
        <row r="397">
          <cell r="S397" t="str">
            <v>삼아알미늄</v>
          </cell>
          <cell r="T397">
            <v>6110</v>
          </cell>
        </row>
        <row r="398">
          <cell r="S398" t="str">
            <v>삼애실업</v>
          </cell>
          <cell r="T398">
            <v>9330</v>
          </cell>
        </row>
        <row r="399">
          <cell r="S399" t="str">
            <v>삼양광학</v>
          </cell>
          <cell r="T399">
            <v>8080</v>
          </cell>
        </row>
        <row r="400">
          <cell r="S400" t="str">
            <v>삼양사우</v>
          </cell>
          <cell r="T400">
            <v>70</v>
          </cell>
        </row>
        <row r="401">
          <cell r="S401" t="str">
            <v>삼양사우</v>
          </cell>
          <cell r="T401">
            <v>75</v>
          </cell>
        </row>
        <row r="402">
          <cell r="S402" t="str">
            <v>삼양식품</v>
          </cell>
          <cell r="T402">
            <v>3230</v>
          </cell>
        </row>
        <row r="403">
          <cell r="S403" t="str">
            <v>삼양제넥스</v>
          </cell>
          <cell r="T403">
            <v>3940</v>
          </cell>
        </row>
        <row r="404">
          <cell r="S404" t="str">
            <v>삼양제넥우</v>
          </cell>
          <cell r="T404">
            <v>3945</v>
          </cell>
        </row>
        <row r="405">
          <cell r="S405" t="str">
            <v>삼양종금</v>
          </cell>
          <cell r="T405">
            <v>14450</v>
          </cell>
        </row>
        <row r="406">
          <cell r="S406" t="str">
            <v>삼양중기</v>
          </cell>
          <cell r="T406">
            <v>8720</v>
          </cell>
        </row>
        <row r="407">
          <cell r="S407" t="str">
            <v>삼양통상</v>
          </cell>
          <cell r="T407">
            <v>2170</v>
          </cell>
        </row>
        <row r="408">
          <cell r="S408" t="str">
            <v>삼영모방</v>
          </cell>
          <cell r="T408">
            <v>4920</v>
          </cell>
        </row>
        <row r="409">
          <cell r="S409" t="str">
            <v>삼영무역</v>
          </cell>
          <cell r="T409">
            <v>2810</v>
          </cell>
        </row>
        <row r="410">
          <cell r="S410" t="str">
            <v>삼영전자</v>
          </cell>
          <cell r="T410">
            <v>5680</v>
          </cell>
        </row>
        <row r="411">
          <cell r="S411" t="str">
            <v>삼영화학</v>
          </cell>
          <cell r="T411">
            <v>3720</v>
          </cell>
        </row>
        <row r="412">
          <cell r="S412" t="str">
            <v>삼익건설</v>
          </cell>
          <cell r="T412">
            <v>2180</v>
          </cell>
        </row>
        <row r="413">
          <cell r="S413" t="str">
            <v>삼익공업</v>
          </cell>
          <cell r="T413">
            <v>4380</v>
          </cell>
        </row>
        <row r="414">
          <cell r="S414" t="str">
            <v>삼익악기</v>
          </cell>
          <cell r="T414">
            <v>2450</v>
          </cell>
        </row>
        <row r="415">
          <cell r="S415" t="str">
            <v>삼익악기우</v>
          </cell>
          <cell r="T415">
            <v>2455</v>
          </cell>
        </row>
        <row r="416">
          <cell r="S416" t="str">
            <v>삼익주택</v>
          </cell>
          <cell r="T416">
            <v>5580</v>
          </cell>
        </row>
        <row r="417">
          <cell r="S417" t="str">
            <v>삼일제약</v>
          </cell>
          <cell r="T417">
            <v>520</v>
          </cell>
        </row>
        <row r="418">
          <cell r="S418" t="str">
            <v>삼진제약</v>
          </cell>
          <cell r="T418">
            <v>5500</v>
          </cell>
        </row>
        <row r="419">
          <cell r="S419" t="str">
            <v>삼천리</v>
          </cell>
          <cell r="T419">
            <v>4690</v>
          </cell>
        </row>
        <row r="420">
          <cell r="S420" t="str">
            <v>삼표제작소</v>
          </cell>
          <cell r="T420">
            <v>7050</v>
          </cell>
        </row>
        <row r="421">
          <cell r="S421" t="str">
            <v>삼호</v>
          </cell>
          <cell r="T421">
            <v>1880</v>
          </cell>
        </row>
        <row r="422">
          <cell r="S422" t="str">
            <v>삼호물산</v>
          </cell>
          <cell r="T422">
            <v>11150</v>
          </cell>
        </row>
        <row r="423">
          <cell r="S423" t="str">
            <v>삼호물산우</v>
          </cell>
          <cell r="T423">
            <v>11155</v>
          </cell>
        </row>
        <row r="424">
          <cell r="S424" t="str">
            <v>삼화왕관</v>
          </cell>
          <cell r="T424">
            <v>4450</v>
          </cell>
        </row>
        <row r="425">
          <cell r="S425" t="str">
            <v>삼화전기</v>
          </cell>
          <cell r="T425">
            <v>9470</v>
          </cell>
        </row>
        <row r="426">
          <cell r="S426" t="str">
            <v>삼화전자</v>
          </cell>
          <cell r="T426">
            <v>11230</v>
          </cell>
        </row>
        <row r="427">
          <cell r="S427" t="str">
            <v>삼화콘덴서</v>
          </cell>
          <cell r="T427">
            <v>1820</v>
          </cell>
        </row>
        <row r="428">
          <cell r="S428" t="str">
            <v>삼화페인트</v>
          </cell>
          <cell r="T428">
            <v>390</v>
          </cell>
        </row>
        <row r="429">
          <cell r="S429" t="str">
            <v>삼환기업</v>
          </cell>
          <cell r="T429">
            <v>360</v>
          </cell>
        </row>
        <row r="430">
          <cell r="S430" t="str">
            <v>삼환기업우</v>
          </cell>
          <cell r="T430">
            <v>365</v>
          </cell>
        </row>
        <row r="431">
          <cell r="S431" t="str">
            <v>삼환까뮤</v>
          </cell>
          <cell r="T431">
            <v>13700</v>
          </cell>
        </row>
        <row r="432">
          <cell r="S432" t="str">
            <v>상림</v>
          </cell>
          <cell r="T432">
            <v>11420</v>
          </cell>
        </row>
        <row r="433">
          <cell r="S433" t="str">
            <v>상아제약</v>
          </cell>
          <cell r="T433">
            <v>6280</v>
          </cell>
        </row>
        <row r="434">
          <cell r="S434" t="str">
            <v>상업은행</v>
          </cell>
          <cell r="T434">
            <v>30</v>
          </cell>
        </row>
        <row r="435">
          <cell r="S435" t="str">
            <v>새한</v>
          </cell>
          <cell r="T435">
            <v>8000</v>
          </cell>
        </row>
        <row r="436">
          <cell r="S436" t="str">
            <v>새한미디어</v>
          </cell>
          <cell r="T436">
            <v>5070</v>
          </cell>
        </row>
        <row r="437">
          <cell r="S437" t="str">
            <v>새한전자</v>
          </cell>
          <cell r="T437">
            <v>9790</v>
          </cell>
        </row>
        <row r="438">
          <cell r="S438" t="str">
            <v>새한전자우</v>
          </cell>
          <cell r="T438">
            <v>9795</v>
          </cell>
        </row>
        <row r="439">
          <cell r="S439" t="str">
            <v>새한정기</v>
          </cell>
          <cell r="T439">
            <v>9280</v>
          </cell>
        </row>
        <row r="440">
          <cell r="S440" t="str">
            <v>새한종금</v>
          </cell>
          <cell r="T440">
            <v>11960</v>
          </cell>
        </row>
        <row r="441">
          <cell r="S441" t="str">
            <v>샘표식품</v>
          </cell>
          <cell r="T441">
            <v>7540</v>
          </cell>
        </row>
        <row r="442">
          <cell r="S442" t="str">
            <v>서광</v>
          </cell>
          <cell r="T442">
            <v>3260</v>
          </cell>
        </row>
        <row r="443">
          <cell r="S443" t="str">
            <v>서광건설</v>
          </cell>
          <cell r="T443">
            <v>1600</v>
          </cell>
        </row>
        <row r="444">
          <cell r="S444" t="str">
            <v>서울가스</v>
          </cell>
          <cell r="T444">
            <v>17390</v>
          </cell>
        </row>
        <row r="445">
          <cell r="S445" t="str">
            <v>서울금고</v>
          </cell>
          <cell r="T445">
            <v>16560</v>
          </cell>
        </row>
        <row r="446">
          <cell r="S446" t="str">
            <v>서울식품</v>
          </cell>
          <cell r="T446">
            <v>4410</v>
          </cell>
        </row>
        <row r="447">
          <cell r="S447" t="str">
            <v>서울식품우</v>
          </cell>
          <cell r="T447">
            <v>4415</v>
          </cell>
        </row>
        <row r="448">
          <cell r="S448" t="str">
            <v>서울은행</v>
          </cell>
          <cell r="T448">
            <v>2860</v>
          </cell>
        </row>
        <row r="449">
          <cell r="S449" t="str">
            <v>서울증권</v>
          </cell>
          <cell r="T449">
            <v>1200</v>
          </cell>
        </row>
        <row r="450">
          <cell r="S450" t="str">
            <v>서원</v>
          </cell>
          <cell r="T450">
            <v>21050</v>
          </cell>
        </row>
        <row r="451">
          <cell r="S451" t="str">
            <v>서통</v>
          </cell>
          <cell r="T451">
            <v>1150</v>
          </cell>
        </row>
        <row r="452">
          <cell r="S452" t="str">
            <v>서통우</v>
          </cell>
          <cell r="T452">
            <v>1155</v>
          </cell>
        </row>
        <row r="453">
          <cell r="S453" t="str">
            <v>서흥캅셀</v>
          </cell>
          <cell r="T453">
            <v>8490</v>
          </cell>
        </row>
        <row r="454">
          <cell r="S454" t="str">
            <v>선도전기</v>
          </cell>
          <cell r="T454">
            <v>7610</v>
          </cell>
        </row>
        <row r="455">
          <cell r="S455" t="str">
            <v>선진</v>
          </cell>
          <cell r="T455">
            <v>14300</v>
          </cell>
        </row>
        <row r="456">
          <cell r="S456" t="str">
            <v>선진금속</v>
          </cell>
          <cell r="T456">
            <v>18570</v>
          </cell>
        </row>
        <row r="457">
          <cell r="S457" t="str">
            <v>선창산업</v>
          </cell>
          <cell r="T457">
            <v>2820</v>
          </cell>
        </row>
        <row r="458">
          <cell r="S458" t="str">
            <v>성도</v>
          </cell>
          <cell r="T458">
            <v>12580</v>
          </cell>
        </row>
        <row r="459">
          <cell r="S459" t="str">
            <v>성문전자</v>
          </cell>
          <cell r="T459">
            <v>14910</v>
          </cell>
        </row>
        <row r="460">
          <cell r="S460" t="str">
            <v>성문전자우</v>
          </cell>
          <cell r="T460">
            <v>14915</v>
          </cell>
        </row>
        <row r="461">
          <cell r="S461" t="str">
            <v>성미전자</v>
          </cell>
          <cell r="T461">
            <v>14820</v>
          </cell>
        </row>
        <row r="462">
          <cell r="S462" t="str">
            <v>성미전자2우B</v>
          </cell>
          <cell r="T462">
            <v>14827</v>
          </cell>
        </row>
        <row r="463">
          <cell r="S463" t="str">
            <v>성미전자우</v>
          </cell>
          <cell r="T463">
            <v>14825</v>
          </cell>
        </row>
        <row r="464">
          <cell r="S464" t="str">
            <v>성보화학</v>
          </cell>
          <cell r="T464">
            <v>3080</v>
          </cell>
        </row>
        <row r="465">
          <cell r="S465" t="str">
            <v>성신양회</v>
          </cell>
          <cell r="T465">
            <v>4980</v>
          </cell>
        </row>
        <row r="466">
          <cell r="S466" t="str">
            <v>성신양회우</v>
          </cell>
          <cell r="T466">
            <v>4985</v>
          </cell>
        </row>
        <row r="467">
          <cell r="S467" t="str">
            <v>성안</v>
          </cell>
          <cell r="T467">
            <v>11300</v>
          </cell>
        </row>
        <row r="468">
          <cell r="S468" t="str">
            <v>성원건설</v>
          </cell>
          <cell r="T468">
            <v>12090</v>
          </cell>
        </row>
        <row r="469">
          <cell r="S469" t="str">
            <v>성원건설우</v>
          </cell>
          <cell r="T469">
            <v>12095</v>
          </cell>
        </row>
        <row r="470">
          <cell r="S470" t="str">
            <v>성지건설</v>
          </cell>
          <cell r="T470">
            <v>5980</v>
          </cell>
        </row>
        <row r="471">
          <cell r="S471" t="str">
            <v>성창기업</v>
          </cell>
          <cell r="T471">
            <v>180</v>
          </cell>
        </row>
        <row r="472">
          <cell r="S472" t="str">
            <v>세계물산</v>
          </cell>
          <cell r="T472">
            <v>4060</v>
          </cell>
        </row>
        <row r="473">
          <cell r="S473" t="str">
            <v>세기상사</v>
          </cell>
          <cell r="T473">
            <v>2420</v>
          </cell>
        </row>
        <row r="474">
          <cell r="S474" t="str">
            <v>세림제지</v>
          </cell>
          <cell r="T474">
            <v>27970</v>
          </cell>
        </row>
        <row r="475">
          <cell r="S475" t="str">
            <v>세방기업</v>
          </cell>
          <cell r="T475">
            <v>4360</v>
          </cell>
        </row>
        <row r="476">
          <cell r="S476" t="str">
            <v>세방기업우</v>
          </cell>
          <cell r="T476">
            <v>4365</v>
          </cell>
        </row>
        <row r="477">
          <cell r="S477" t="str">
            <v>세방전지</v>
          </cell>
          <cell r="T477">
            <v>4490</v>
          </cell>
        </row>
        <row r="478">
          <cell r="S478" t="str">
            <v>세신</v>
          </cell>
          <cell r="T478">
            <v>4230</v>
          </cell>
        </row>
        <row r="479">
          <cell r="S479" t="str">
            <v>세아제강</v>
          </cell>
          <cell r="T479">
            <v>3030</v>
          </cell>
        </row>
        <row r="480">
          <cell r="S480" t="str">
            <v>세양산업</v>
          </cell>
          <cell r="T480">
            <v>13240</v>
          </cell>
        </row>
        <row r="481">
          <cell r="S481" t="str">
            <v>세양선박</v>
          </cell>
          <cell r="T481">
            <v>790</v>
          </cell>
        </row>
        <row r="482">
          <cell r="S482" t="str">
            <v>세우포리머</v>
          </cell>
          <cell r="T482">
            <v>13000</v>
          </cell>
        </row>
        <row r="483">
          <cell r="S483" t="str">
            <v>세우포리우</v>
          </cell>
          <cell r="T483">
            <v>13005</v>
          </cell>
        </row>
        <row r="484">
          <cell r="S484" t="str">
            <v>세원정공</v>
          </cell>
          <cell r="T484">
            <v>21820</v>
          </cell>
        </row>
        <row r="485">
          <cell r="S485" t="str">
            <v>세원중공업</v>
          </cell>
          <cell r="T485">
            <v>23960</v>
          </cell>
        </row>
        <row r="486">
          <cell r="S486" t="str">
            <v>세원화성</v>
          </cell>
          <cell r="T486">
            <v>7910</v>
          </cell>
        </row>
        <row r="487">
          <cell r="S487" t="str">
            <v>세진</v>
          </cell>
          <cell r="T487">
            <v>15020</v>
          </cell>
        </row>
        <row r="488">
          <cell r="S488" t="str">
            <v>세풍</v>
          </cell>
          <cell r="T488">
            <v>1020</v>
          </cell>
        </row>
        <row r="489">
          <cell r="S489" t="str">
            <v>센 추 리</v>
          </cell>
          <cell r="T489">
            <v>6750</v>
          </cell>
        </row>
        <row r="490">
          <cell r="S490" t="str">
            <v>센츄리</v>
          </cell>
          <cell r="T490">
            <v>6750</v>
          </cell>
        </row>
        <row r="491">
          <cell r="S491" t="str">
            <v>셰프라인</v>
          </cell>
          <cell r="T491">
            <v>12250</v>
          </cell>
        </row>
        <row r="492">
          <cell r="S492" t="str">
            <v>송원산업</v>
          </cell>
          <cell r="T492">
            <v>4430</v>
          </cell>
        </row>
        <row r="493">
          <cell r="S493" t="str">
            <v>송원칼라</v>
          </cell>
          <cell r="T493">
            <v>11450</v>
          </cell>
        </row>
        <row r="494">
          <cell r="S494" t="str">
            <v>수도약품</v>
          </cell>
          <cell r="T494">
            <v>4720</v>
          </cell>
        </row>
        <row r="495">
          <cell r="S495" t="str">
            <v>수산중공업</v>
          </cell>
          <cell r="T495">
            <v>17550</v>
          </cell>
        </row>
        <row r="496">
          <cell r="S496" t="str">
            <v>수산중공우</v>
          </cell>
          <cell r="T496">
            <v>17555</v>
          </cell>
        </row>
        <row r="497">
          <cell r="S497" t="str">
            <v>수출포장</v>
          </cell>
          <cell r="T497">
            <v>2200</v>
          </cell>
        </row>
        <row r="498">
          <cell r="S498" t="str">
            <v>스마텔</v>
          </cell>
          <cell r="T498">
            <v>4190</v>
          </cell>
        </row>
        <row r="499">
          <cell r="S499" t="str">
            <v>신광기업</v>
          </cell>
          <cell r="T499">
            <v>1580</v>
          </cell>
        </row>
        <row r="500">
          <cell r="S500" t="str">
            <v>신광산업</v>
          </cell>
          <cell r="T500">
            <v>5410</v>
          </cell>
        </row>
        <row r="501">
          <cell r="S501" t="str">
            <v>신대양제지</v>
          </cell>
          <cell r="T501">
            <v>16590</v>
          </cell>
        </row>
        <row r="502">
          <cell r="S502" t="str">
            <v>신도리코</v>
          </cell>
          <cell r="T502">
            <v>29530</v>
          </cell>
        </row>
        <row r="503">
          <cell r="S503" t="str">
            <v>신동방</v>
          </cell>
          <cell r="T503">
            <v>4660</v>
          </cell>
        </row>
        <row r="504">
          <cell r="S504" t="str">
            <v>신동방메딕스</v>
          </cell>
          <cell r="T504">
            <v>3060</v>
          </cell>
        </row>
        <row r="505">
          <cell r="S505" t="str">
            <v>신동아화재</v>
          </cell>
          <cell r="T505">
            <v>370</v>
          </cell>
        </row>
        <row r="506">
          <cell r="S506" t="str">
            <v>신라교역</v>
          </cell>
          <cell r="T506">
            <v>4970</v>
          </cell>
        </row>
        <row r="507">
          <cell r="S507" t="str">
            <v>신무림제지</v>
          </cell>
          <cell r="T507">
            <v>9200</v>
          </cell>
        </row>
        <row r="508">
          <cell r="S508" t="str">
            <v>신성</v>
          </cell>
          <cell r="T508">
            <v>1970</v>
          </cell>
        </row>
        <row r="509">
          <cell r="S509" t="str">
            <v>신성기업</v>
          </cell>
          <cell r="T509">
            <v>6150</v>
          </cell>
        </row>
        <row r="510">
          <cell r="S510" t="str">
            <v>신성무역</v>
          </cell>
          <cell r="T510">
            <v>3990</v>
          </cell>
        </row>
        <row r="511">
          <cell r="S511" t="str">
            <v>신성우</v>
          </cell>
          <cell r="T511">
            <v>1975</v>
          </cell>
        </row>
        <row r="512">
          <cell r="S512" t="str">
            <v>신성이엔지</v>
          </cell>
          <cell r="T512">
            <v>11930</v>
          </cell>
        </row>
        <row r="513">
          <cell r="S513" t="str">
            <v>신성통상</v>
          </cell>
          <cell r="T513">
            <v>5390</v>
          </cell>
        </row>
        <row r="514">
          <cell r="S514" t="str">
            <v>신세계</v>
          </cell>
          <cell r="T514">
            <v>4170</v>
          </cell>
        </row>
        <row r="515">
          <cell r="S515" t="str">
            <v>신신금고</v>
          </cell>
          <cell r="T515">
            <v>25610</v>
          </cell>
        </row>
        <row r="516">
          <cell r="S516" t="str">
            <v>신영와코루</v>
          </cell>
          <cell r="T516">
            <v>5800</v>
          </cell>
        </row>
        <row r="517">
          <cell r="S517" t="str">
            <v>신영증권</v>
          </cell>
          <cell r="T517">
            <v>1720</v>
          </cell>
        </row>
        <row r="518">
          <cell r="S518" t="str">
            <v>신영증권우</v>
          </cell>
          <cell r="T518">
            <v>1725</v>
          </cell>
        </row>
        <row r="519">
          <cell r="S519" t="str">
            <v>신우</v>
          </cell>
          <cell r="T519">
            <v>25620</v>
          </cell>
        </row>
        <row r="520">
          <cell r="S520" t="str">
            <v>신원</v>
          </cell>
          <cell r="T520">
            <v>9270</v>
          </cell>
        </row>
        <row r="521">
          <cell r="S521" t="str">
            <v>신원우</v>
          </cell>
          <cell r="T521">
            <v>9275</v>
          </cell>
        </row>
        <row r="522">
          <cell r="S522" t="str">
            <v>신원인더스</v>
          </cell>
          <cell r="T522">
            <v>15670</v>
          </cell>
        </row>
        <row r="523">
          <cell r="S523" t="str">
            <v>신원제이엠씨</v>
          </cell>
          <cell r="T523">
            <v>1160</v>
          </cell>
        </row>
        <row r="524">
          <cell r="S524" t="str">
            <v>신일건업</v>
          </cell>
          <cell r="T524">
            <v>14350</v>
          </cell>
        </row>
        <row r="525">
          <cell r="S525" t="str">
            <v>신일산업</v>
          </cell>
          <cell r="T525">
            <v>2700</v>
          </cell>
        </row>
        <row r="526">
          <cell r="S526" t="str">
            <v>신진피혁</v>
          </cell>
          <cell r="T526">
            <v>11330</v>
          </cell>
        </row>
        <row r="527">
          <cell r="S527" t="str">
            <v>신촌사료</v>
          </cell>
          <cell r="T527">
            <v>8040</v>
          </cell>
        </row>
        <row r="528">
          <cell r="S528" t="str">
            <v>신풍제약</v>
          </cell>
          <cell r="T528">
            <v>19170</v>
          </cell>
        </row>
        <row r="529">
          <cell r="S529" t="str">
            <v>신한</v>
          </cell>
          <cell r="T529">
            <v>5450</v>
          </cell>
        </row>
        <row r="530">
          <cell r="S530" t="str">
            <v>신한은행</v>
          </cell>
          <cell r="T530">
            <v>15580</v>
          </cell>
        </row>
        <row r="531">
          <cell r="S531" t="str">
            <v>신호제지</v>
          </cell>
          <cell r="T531">
            <v>7190</v>
          </cell>
        </row>
        <row r="532">
          <cell r="S532" t="str">
            <v>신화</v>
          </cell>
          <cell r="T532">
            <v>16640</v>
          </cell>
        </row>
        <row r="533">
          <cell r="S533" t="str">
            <v>신흥</v>
          </cell>
          <cell r="T533">
            <v>4080</v>
          </cell>
        </row>
        <row r="534">
          <cell r="S534" t="str">
            <v>싸니전기</v>
          </cell>
          <cell r="T534">
            <v>4770</v>
          </cell>
        </row>
        <row r="535">
          <cell r="S535" t="str">
            <v>쌍방울</v>
          </cell>
          <cell r="T535">
            <v>8900</v>
          </cell>
        </row>
        <row r="536">
          <cell r="S536" t="str">
            <v>쌍용</v>
          </cell>
          <cell r="T536">
            <v>1250</v>
          </cell>
        </row>
        <row r="537">
          <cell r="S537" t="str">
            <v>쌍용양회</v>
          </cell>
          <cell r="T537">
            <v>3410</v>
          </cell>
        </row>
        <row r="538">
          <cell r="S538" t="str">
            <v>쌍용자동차</v>
          </cell>
          <cell r="T538">
            <v>3620</v>
          </cell>
        </row>
        <row r="539">
          <cell r="S539" t="str">
            <v>쌍용정공</v>
          </cell>
          <cell r="T539">
            <v>9160</v>
          </cell>
        </row>
        <row r="540">
          <cell r="S540" t="str">
            <v>쌍용정유</v>
          </cell>
          <cell r="T540">
            <v>10950</v>
          </cell>
        </row>
        <row r="541">
          <cell r="S541" t="str">
            <v>쌍용제지</v>
          </cell>
          <cell r="T541">
            <v>5100</v>
          </cell>
        </row>
        <row r="542">
          <cell r="S542" t="str">
            <v>쌍용종금</v>
          </cell>
          <cell r="T542">
            <v>14490</v>
          </cell>
        </row>
        <row r="543">
          <cell r="S543" t="str">
            <v>쌍용중공업</v>
          </cell>
          <cell r="T543">
            <v>11810</v>
          </cell>
        </row>
        <row r="544">
          <cell r="S544" t="str">
            <v>쌍용증권</v>
          </cell>
          <cell r="T544">
            <v>8670</v>
          </cell>
        </row>
        <row r="545">
          <cell r="S545" t="str">
            <v>아남산업</v>
          </cell>
          <cell r="T545">
            <v>1830</v>
          </cell>
        </row>
        <row r="546">
          <cell r="S546" t="str">
            <v>아남전자</v>
          </cell>
          <cell r="T546">
            <v>8700</v>
          </cell>
        </row>
        <row r="547">
          <cell r="S547" t="str">
            <v>아세아시멘트</v>
          </cell>
          <cell r="T547">
            <v>2030</v>
          </cell>
        </row>
        <row r="548">
          <cell r="S548" t="str">
            <v>아세아제지</v>
          </cell>
          <cell r="T548">
            <v>2310</v>
          </cell>
        </row>
        <row r="549">
          <cell r="S549" t="str">
            <v>아세아종금</v>
          </cell>
          <cell r="T549">
            <v>12710</v>
          </cell>
        </row>
        <row r="550">
          <cell r="S550" t="str">
            <v>아시아자동차</v>
          </cell>
          <cell r="T550">
            <v>4280</v>
          </cell>
        </row>
        <row r="551">
          <cell r="S551" t="str">
            <v>에넥스</v>
          </cell>
          <cell r="T551">
            <v>11090</v>
          </cell>
        </row>
        <row r="552">
          <cell r="S552" t="str">
            <v>에스원</v>
          </cell>
          <cell r="T552">
            <v>12750</v>
          </cell>
        </row>
        <row r="553">
          <cell r="S553" t="str">
            <v>엔케이텔레콤</v>
          </cell>
          <cell r="T553">
            <v>3290</v>
          </cell>
        </row>
        <row r="554">
          <cell r="S554" t="str">
            <v>엘렉스컴</v>
          </cell>
          <cell r="T554">
            <v>20120</v>
          </cell>
        </row>
        <row r="555">
          <cell r="S555" t="str">
            <v>연합철강</v>
          </cell>
          <cell r="T555">
            <v>3640</v>
          </cell>
        </row>
        <row r="556">
          <cell r="S556" t="str">
            <v>영남종금</v>
          </cell>
          <cell r="T556">
            <v>24960</v>
          </cell>
        </row>
        <row r="557">
          <cell r="S557" t="str">
            <v>영우통상</v>
          </cell>
          <cell r="T557">
            <v>9180</v>
          </cell>
        </row>
        <row r="558">
          <cell r="S558" t="str">
            <v>영원무역</v>
          </cell>
          <cell r="T558">
            <v>9970</v>
          </cell>
        </row>
        <row r="559">
          <cell r="S559" t="str">
            <v>영진약품</v>
          </cell>
          <cell r="T559">
            <v>3520</v>
          </cell>
        </row>
        <row r="560">
          <cell r="S560" t="str">
            <v>영창악기</v>
          </cell>
          <cell r="T560">
            <v>1890</v>
          </cell>
        </row>
        <row r="561">
          <cell r="S561" t="str">
            <v>영풍</v>
          </cell>
          <cell r="T561">
            <v>670</v>
          </cell>
        </row>
        <row r="562">
          <cell r="S562" t="str">
            <v>영풍산업</v>
          </cell>
          <cell r="T562">
            <v>2850</v>
          </cell>
        </row>
        <row r="563">
          <cell r="S563" t="str">
            <v>영풍제지</v>
          </cell>
          <cell r="T563">
            <v>6740</v>
          </cell>
        </row>
        <row r="564">
          <cell r="S564" t="str">
            <v>영화금속</v>
          </cell>
          <cell r="T564">
            <v>12280</v>
          </cell>
        </row>
        <row r="565">
          <cell r="S565" t="str">
            <v>오뚜기식품</v>
          </cell>
          <cell r="T565">
            <v>7310</v>
          </cell>
        </row>
        <row r="566">
          <cell r="S566" t="str">
            <v>오리엔트</v>
          </cell>
          <cell r="T566">
            <v>2630</v>
          </cell>
        </row>
        <row r="567">
          <cell r="S567" t="str">
            <v>오리온전기</v>
          </cell>
          <cell r="T567">
            <v>4390</v>
          </cell>
        </row>
        <row r="568">
          <cell r="S568" t="str">
            <v>오비맥주</v>
          </cell>
          <cell r="T568">
            <v>150</v>
          </cell>
        </row>
        <row r="569">
          <cell r="S569" t="str">
            <v>오양수산</v>
          </cell>
          <cell r="T569">
            <v>6090</v>
          </cell>
        </row>
        <row r="570">
          <cell r="S570" t="str">
            <v>외환은행</v>
          </cell>
          <cell r="T570">
            <v>4940</v>
          </cell>
        </row>
        <row r="571">
          <cell r="S571" t="str">
            <v>우성건설</v>
          </cell>
          <cell r="T571">
            <v>8640</v>
          </cell>
        </row>
        <row r="572">
          <cell r="S572" t="str">
            <v>우성사료</v>
          </cell>
          <cell r="T572">
            <v>6980</v>
          </cell>
        </row>
        <row r="573">
          <cell r="S573" t="str">
            <v>우성식품</v>
          </cell>
          <cell r="T573">
            <v>6210</v>
          </cell>
        </row>
        <row r="574">
          <cell r="S574" t="str">
            <v>우성타이어</v>
          </cell>
          <cell r="T574">
            <v>2350</v>
          </cell>
        </row>
        <row r="575">
          <cell r="S575" t="str">
            <v>우신산업</v>
          </cell>
          <cell r="T575">
            <v>24070</v>
          </cell>
        </row>
        <row r="576">
          <cell r="S576" t="str">
            <v>우진전자</v>
          </cell>
          <cell r="T576">
            <v>15260</v>
          </cell>
        </row>
        <row r="577">
          <cell r="S577" t="str">
            <v>우진전자우</v>
          </cell>
          <cell r="T577">
            <v>15265</v>
          </cell>
        </row>
        <row r="578">
          <cell r="S578" t="str">
            <v>울산종금</v>
          </cell>
          <cell r="T578">
            <v>15620</v>
          </cell>
        </row>
        <row r="579">
          <cell r="S579" t="str">
            <v>웅진출판</v>
          </cell>
          <cell r="T579">
            <v>16880</v>
          </cell>
        </row>
        <row r="580">
          <cell r="S580" t="str">
            <v>원림</v>
          </cell>
          <cell r="T580">
            <v>5820</v>
          </cell>
        </row>
        <row r="581">
          <cell r="S581" t="str">
            <v>유니온</v>
          </cell>
          <cell r="T581">
            <v>910</v>
          </cell>
        </row>
        <row r="582">
          <cell r="S582" t="str">
            <v>유성</v>
          </cell>
          <cell r="T582">
            <v>2340</v>
          </cell>
        </row>
        <row r="583">
          <cell r="S583" t="str">
            <v>유성금속</v>
          </cell>
          <cell r="T583">
            <v>24870</v>
          </cell>
        </row>
        <row r="584">
          <cell r="S584" t="str">
            <v>유성기업</v>
          </cell>
          <cell r="T584">
            <v>2920</v>
          </cell>
        </row>
        <row r="585">
          <cell r="S585" t="str">
            <v>유양정보</v>
          </cell>
          <cell r="T585">
            <v>11690</v>
          </cell>
        </row>
        <row r="586">
          <cell r="S586" t="str">
            <v>유유산업</v>
          </cell>
          <cell r="T586">
            <v>220</v>
          </cell>
        </row>
        <row r="587">
          <cell r="S587" t="str">
            <v>유유산업우</v>
          </cell>
          <cell r="T587">
            <v>225</v>
          </cell>
        </row>
        <row r="588">
          <cell r="S588" t="str">
            <v>유한양행</v>
          </cell>
          <cell r="T588">
            <v>100</v>
          </cell>
        </row>
        <row r="589">
          <cell r="S589" t="str">
            <v>유한양행우</v>
          </cell>
          <cell r="T589">
            <v>105</v>
          </cell>
        </row>
        <row r="590">
          <cell r="S590" t="str">
            <v>유화</v>
          </cell>
          <cell r="T590">
            <v>5690</v>
          </cell>
        </row>
        <row r="591">
          <cell r="S591" t="str">
            <v>유화증권</v>
          </cell>
          <cell r="T591">
            <v>3460</v>
          </cell>
        </row>
        <row r="592">
          <cell r="S592" t="str">
            <v>유화증권우</v>
          </cell>
          <cell r="T592">
            <v>3465</v>
          </cell>
        </row>
        <row r="593">
          <cell r="S593" t="str">
            <v>율촌화학</v>
          </cell>
          <cell r="T593">
            <v>8730</v>
          </cell>
        </row>
        <row r="594">
          <cell r="S594" t="str">
            <v>의성실업</v>
          </cell>
          <cell r="T594">
            <v>12170</v>
          </cell>
        </row>
        <row r="595">
          <cell r="S595" t="str">
            <v>이 지 텍</v>
          </cell>
          <cell r="T595">
            <v>12260</v>
          </cell>
        </row>
        <row r="596">
          <cell r="S596" t="str">
            <v>이건산업</v>
          </cell>
          <cell r="T596">
            <v>8250</v>
          </cell>
        </row>
        <row r="597">
          <cell r="S597" t="str">
            <v>이구산업</v>
          </cell>
          <cell r="T597">
            <v>25820</v>
          </cell>
        </row>
        <row r="598">
          <cell r="S598" t="str">
            <v>이수화학</v>
          </cell>
          <cell r="T598">
            <v>5950</v>
          </cell>
        </row>
        <row r="599">
          <cell r="S599" t="str">
            <v>이지텍우</v>
          </cell>
          <cell r="T599">
            <v>12265</v>
          </cell>
        </row>
        <row r="600">
          <cell r="S600" t="str">
            <v>이화산업</v>
          </cell>
          <cell r="T600">
            <v>760</v>
          </cell>
        </row>
        <row r="601">
          <cell r="S601" t="str">
            <v>인천제철</v>
          </cell>
          <cell r="T601">
            <v>4020</v>
          </cell>
        </row>
        <row r="602">
          <cell r="S602" t="str">
            <v>일경통산</v>
          </cell>
          <cell r="T602">
            <v>4290</v>
          </cell>
        </row>
        <row r="603">
          <cell r="S603" t="str">
            <v>일경통산우</v>
          </cell>
          <cell r="T603">
            <v>4295</v>
          </cell>
        </row>
        <row r="604">
          <cell r="S604" t="str">
            <v>일동제약</v>
          </cell>
          <cell r="T604">
            <v>230</v>
          </cell>
        </row>
        <row r="605">
          <cell r="S605" t="str">
            <v>일성건설</v>
          </cell>
          <cell r="T605">
            <v>13360</v>
          </cell>
        </row>
        <row r="606">
          <cell r="S606" t="str">
            <v>일성신약</v>
          </cell>
          <cell r="T606">
            <v>3120</v>
          </cell>
        </row>
        <row r="607">
          <cell r="S607" t="str">
            <v>일신방직</v>
          </cell>
          <cell r="T607">
            <v>3200</v>
          </cell>
        </row>
        <row r="608">
          <cell r="S608" t="str">
            <v>일신석재</v>
          </cell>
          <cell r="T608">
            <v>7110</v>
          </cell>
        </row>
        <row r="609">
          <cell r="S609" t="str">
            <v>일양약품</v>
          </cell>
          <cell r="T609">
            <v>7570</v>
          </cell>
        </row>
        <row r="610">
          <cell r="S610" t="str">
            <v>일양약품우</v>
          </cell>
          <cell r="T610">
            <v>7575</v>
          </cell>
        </row>
        <row r="611">
          <cell r="S611" t="str">
            <v>일은증권</v>
          </cell>
          <cell r="T611">
            <v>8530</v>
          </cell>
        </row>
        <row r="612">
          <cell r="S612" t="str">
            <v>일정실업</v>
          </cell>
          <cell r="T612">
            <v>8500</v>
          </cell>
        </row>
        <row r="613">
          <cell r="S613" t="str">
            <v>일진</v>
          </cell>
          <cell r="T613">
            <v>10510</v>
          </cell>
        </row>
        <row r="614">
          <cell r="S614" t="str">
            <v>일진전기</v>
          </cell>
          <cell r="T614">
            <v>15860</v>
          </cell>
        </row>
        <row r="615">
          <cell r="S615" t="str">
            <v>일화모직</v>
          </cell>
          <cell r="T615">
            <v>1590</v>
          </cell>
        </row>
        <row r="616">
          <cell r="S616" t="str">
            <v>장기은행</v>
          </cell>
          <cell r="T616">
            <v>5020</v>
          </cell>
        </row>
        <row r="617">
          <cell r="S617" t="str">
            <v>장은증권</v>
          </cell>
          <cell r="T617">
            <v>1170</v>
          </cell>
        </row>
        <row r="618">
          <cell r="S618" t="str">
            <v>전기초자</v>
          </cell>
          <cell r="T618">
            <v>9720</v>
          </cell>
        </row>
        <row r="619">
          <cell r="S619" t="str">
            <v>전방</v>
          </cell>
          <cell r="T619">
            <v>950</v>
          </cell>
        </row>
        <row r="620">
          <cell r="S620" t="str">
            <v>전북은행</v>
          </cell>
          <cell r="T620">
            <v>6350</v>
          </cell>
        </row>
        <row r="621">
          <cell r="S621" t="str">
            <v>정일공업</v>
          </cell>
          <cell r="T621">
            <v>10580</v>
          </cell>
        </row>
        <row r="622">
          <cell r="S622" t="str">
            <v>제일금고</v>
          </cell>
          <cell r="T622">
            <v>24100</v>
          </cell>
        </row>
        <row r="623">
          <cell r="S623" t="str">
            <v>제일기획</v>
          </cell>
          <cell r="T623">
            <v>30000</v>
          </cell>
        </row>
        <row r="624">
          <cell r="S624" t="str">
            <v>제일모직</v>
          </cell>
          <cell r="T624">
            <v>1300</v>
          </cell>
        </row>
        <row r="625">
          <cell r="S625" t="str">
            <v>제일약품</v>
          </cell>
          <cell r="T625">
            <v>2620</v>
          </cell>
        </row>
        <row r="626">
          <cell r="S626" t="str">
            <v>제일엔지니어</v>
          </cell>
          <cell r="T626">
            <v>14040</v>
          </cell>
        </row>
        <row r="627">
          <cell r="S627" t="str">
            <v>제일은행</v>
          </cell>
          <cell r="T627">
            <v>110</v>
          </cell>
        </row>
        <row r="628">
          <cell r="S628" t="str">
            <v>제일정밀</v>
          </cell>
          <cell r="T628">
            <v>10820</v>
          </cell>
        </row>
        <row r="629">
          <cell r="S629" t="str">
            <v>제일제당</v>
          </cell>
          <cell r="T629">
            <v>1040</v>
          </cell>
        </row>
        <row r="630">
          <cell r="S630" t="str">
            <v>제일제당우</v>
          </cell>
          <cell r="T630">
            <v>1045</v>
          </cell>
        </row>
        <row r="631">
          <cell r="S631" t="str">
            <v>제일종금</v>
          </cell>
          <cell r="T631">
            <v>12500</v>
          </cell>
        </row>
        <row r="632">
          <cell r="S632" t="str">
            <v>제일화재</v>
          </cell>
          <cell r="T632">
            <v>610</v>
          </cell>
        </row>
        <row r="633">
          <cell r="S633" t="str">
            <v>제주은행</v>
          </cell>
          <cell r="T633">
            <v>6220</v>
          </cell>
        </row>
        <row r="634">
          <cell r="S634" t="str">
            <v>조광페인트</v>
          </cell>
          <cell r="T634">
            <v>4910</v>
          </cell>
        </row>
        <row r="635">
          <cell r="S635" t="str">
            <v>조광피혁</v>
          </cell>
          <cell r="T635">
            <v>4700</v>
          </cell>
        </row>
        <row r="636">
          <cell r="S636" t="str">
            <v>조비</v>
          </cell>
          <cell r="T636">
            <v>1550</v>
          </cell>
        </row>
        <row r="637">
          <cell r="S637" t="str">
            <v>조선내화</v>
          </cell>
          <cell r="T637">
            <v>480</v>
          </cell>
        </row>
        <row r="638">
          <cell r="S638" t="str">
            <v>조선선재</v>
          </cell>
          <cell r="T638">
            <v>590</v>
          </cell>
        </row>
        <row r="639">
          <cell r="S639" t="str">
            <v>조일알미늄</v>
          </cell>
          <cell r="T639">
            <v>18470</v>
          </cell>
        </row>
        <row r="640">
          <cell r="S640" t="str">
            <v>조일제지</v>
          </cell>
          <cell r="T640">
            <v>9380</v>
          </cell>
        </row>
        <row r="641">
          <cell r="S641" t="str">
            <v>조흥은행</v>
          </cell>
          <cell r="T641">
            <v>10</v>
          </cell>
        </row>
        <row r="642">
          <cell r="S642" t="str">
            <v>조흥화학</v>
          </cell>
          <cell r="T642">
            <v>2600</v>
          </cell>
        </row>
        <row r="643">
          <cell r="S643" t="str">
            <v>종근당</v>
          </cell>
          <cell r="T643">
            <v>1630</v>
          </cell>
        </row>
        <row r="644">
          <cell r="S644" t="str">
            <v>종합기술</v>
          </cell>
          <cell r="T644">
            <v>30210</v>
          </cell>
        </row>
        <row r="645">
          <cell r="S645" t="str">
            <v>주리원</v>
          </cell>
          <cell r="T645">
            <v>16510</v>
          </cell>
        </row>
        <row r="646">
          <cell r="S646" t="str">
            <v>주택은행</v>
          </cell>
          <cell r="T646">
            <v>27460</v>
          </cell>
        </row>
        <row r="647">
          <cell r="S647" t="str">
            <v>중앙건설</v>
          </cell>
          <cell r="T647">
            <v>15110</v>
          </cell>
        </row>
        <row r="648">
          <cell r="S648" t="str">
            <v>중앙염색</v>
          </cell>
          <cell r="T648">
            <v>2880</v>
          </cell>
        </row>
        <row r="649">
          <cell r="S649" t="str">
            <v>중앙제지</v>
          </cell>
          <cell r="T649">
            <v>5600</v>
          </cell>
        </row>
        <row r="650">
          <cell r="S650" t="str">
            <v>중앙종금</v>
          </cell>
          <cell r="T650">
            <v>8990</v>
          </cell>
        </row>
        <row r="651">
          <cell r="S651" t="str">
            <v>중외제약</v>
          </cell>
          <cell r="T651">
            <v>1060</v>
          </cell>
        </row>
        <row r="652">
          <cell r="S652" t="str">
            <v>중외제약2우B</v>
          </cell>
          <cell r="T652">
            <v>1067</v>
          </cell>
        </row>
        <row r="653">
          <cell r="S653" t="str">
            <v>중외제약우</v>
          </cell>
          <cell r="T653">
            <v>1065</v>
          </cell>
        </row>
        <row r="654">
          <cell r="S654" t="str">
            <v>중원</v>
          </cell>
          <cell r="T654">
            <v>3840</v>
          </cell>
        </row>
        <row r="655">
          <cell r="S655" t="str">
            <v>진도</v>
          </cell>
          <cell r="T655">
            <v>8400</v>
          </cell>
        </row>
        <row r="656">
          <cell r="S656" t="str">
            <v>진도물산</v>
          </cell>
          <cell r="T656">
            <v>6240</v>
          </cell>
        </row>
        <row r="657">
          <cell r="S657" t="str">
            <v>진도우</v>
          </cell>
          <cell r="T657">
            <v>8405</v>
          </cell>
        </row>
        <row r="658">
          <cell r="S658" t="str">
            <v>진로</v>
          </cell>
          <cell r="T658">
            <v>80</v>
          </cell>
        </row>
        <row r="659">
          <cell r="S659" t="str">
            <v>진로식품</v>
          </cell>
          <cell r="T659">
            <v>4730</v>
          </cell>
        </row>
        <row r="660">
          <cell r="S660" t="str">
            <v>진로식품우</v>
          </cell>
          <cell r="T660">
            <v>4735</v>
          </cell>
        </row>
        <row r="661">
          <cell r="S661" t="str">
            <v>진로우</v>
          </cell>
          <cell r="T661">
            <v>85</v>
          </cell>
        </row>
        <row r="662">
          <cell r="S662" t="str">
            <v>진로인더</v>
          </cell>
          <cell r="T662">
            <v>5560</v>
          </cell>
        </row>
        <row r="663">
          <cell r="S663" t="str">
            <v>진성레미콘</v>
          </cell>
          <cell r="T663">
            <v>2910</v>
          </cell>
        </row>
        <row r="664">
          <cell r="S664" t="str">
            <v>진양</v>
          </cell>
          <cell r="T664">
            <v>3780</v>
          </cell>
        </row>
        <row r="665">
          <cell r="S665" t="str">
            <v>진웅</v>
          </cell>
          <cell r="T665">
            <v>13890</v>
          </cell>
        </row>
        <row r="666">
          <cell r="S666" t="str">
            <v>진흥금고</v>
          </cell>
          <cell r="T666">
            <v>7200</v>
          </cell>
        </row>
        <row r="667">
          <cell r="S667" t="str">
            <v>진흥기업</v>
          </cell>
          <cell r="T667">
            <v>2780</v>
          </cell>
        </row>
        <row r="668">
          <cell r="S668" t="str">
            <v>창원기화기</v>
          </cell>
          <cell r="T668">
            <v>9680</v>
          </cell>
        </row>
        <row r="669">
          <cell r="S669" t="str">
            <v>천광산업</v>
          </cell>
          <cell r="T669">
            <v>4530</v>
          </cell>
        </row>
        <row r="670">
          <cell r="S670" t="str">
            <v>천일고속</v>
          </cell>
          <cell r="T670">
            <v>650</v>
          </cell>
        </row>
        <row r="671">
          <cell r="S671" t="str">
            <v>천지산업</v>
          </cell>
          <cell r="T671">
            <v>1490</v>
          </cell>
        </row>
        <row r="672">
          <cell r="S672" t="str">
            <v>청구</v>
          </cell>
          <cell r="T672">
            <v>11510</v>
          </cell>
        </row>
        <row r="673">
          <cell r="S673" t="str">
            <v>청산</v>
          </cell>
          <cell r="T673">
            <v>9360</v>
          </cell>
        </row>
        <row r="674">
          <cell r="S674" t="str">
            <v>청호컴퓨터</v>
          </cell>
          <cell r="T674">
            <v>12600</v>
          </cell>
        </row>
        <row r="675">
          <cell r="S675" t="str">
            <v>충남방적</v>
          </cell>
          <cell r="T675">
            <v>1380</v>
          </cell>
        </row>
        <row r="676">
          <cell r="S676" t="str">
            <v>충남방적우</v>
          </cell>
          <cell r="T676">
            <v>1385</v>
          </cell>
        </row>
        <row r="677">
          <cell r="S677" t="str">
            <v>충북은행</v>
          </cell>
          <cell r="T677">
            <v>7240</v>
          </cell>
        </row>
        <row r="678">
          <cell r="S678" t="str">
            <v>충청은행</v>
          </cell>
          <cell r="T678">
            <v>5510</v>
          </cell>
        </row>
        <row r="679">
          <cell r="S679" t="str">
            <v>카프로락탐</v>
          </cell>
          <cell r="T679">
            <v>6380</v>
          </cell>
        </row>
        <row r="680">
          <cell r="S680" t="str">
            <v>캠브리지</v>
          </cell>
          <cell r="T680">
            <v>4620</v>
          </cell>
        </row>
        <row r="681">
          <cell r="S681" t="str">
            <v>케드콤</v>
          </cell>
          <cell r="T681">
            <v>11050</v>
          </cell>
        </row>
        <row r="682">
          <cell r="S682" t="str">
            <v>케이디케이</v>
          </cell>
          <cell r="T682">
            <v>9690</v>
          </cell>
        </row>
        <row r="683">
          <cell r="S683" t="str">
            <v>케이씨텍</v>
          </cell>
          <cell r="T683">
            <v>29460</v>
          </cell>
        </row>
        <row r="684">
          <cell r="S684" t="str">
            <v>케이아이씨</v>
          </cell>
          <cell r="T684">
            <v>7460</v>
          </cell>
        </row>
        <row r="685">
          <cell r="S685" t="str">
            <v>코데이터</v>
          </cell>
          <cell r="T685">
            <v>17300</v>
          </cell>
        </row>
        <row r="686">
          <cell r="S686" t="str">
            <v>코리아써우</v>
          </cell>
          <cell r="T686">
            <v>7815</v>
          </cell>
        </row>
        <row r="687">
          <cell r="S687" t="str">
            <v>코리아써키트</v>
          </cell>
          <cell r="T687">
            <v>7810</v>
          </cell>
        </row>
        <row r="688">
          <cell r="S688" t="str">
            <v>코오롱</v>
          </cell>
          <cell r="T688">
            <v>2020</v>
          </cell>
        </row>
        <row r="689">
          <cell r="S689" t="str">
            <v>코오롱건설</v>
          </cell>
          <cell r="T689">
            <v>3070</v>
          </cell>
        </row>
        <row r="690">
          <cell r="S690" t="str">
            <v>코오롱건우</v>
          </cell>
          <cell r="T690">
            <v>3075</v>
          </cell>
        </row>
        <row r="691">
          <cell r="S691" t="str">
            <v>코오롱상사</v>
          </cell>
          <cell r="T691">
            <v>1370</v>
          </cell>
        </row>
        <row r="692">
          <cell r="S692" t="str">
            <v>코오롱상우</v>
          </cell>
          <cell r="T692">
            <v>1375</v>
          </cell>
        </row>
        <row r="693">
          <cell r="S693" t="str">
            <v>코오롱우</v>
          </cell>
          <cell r="T693">
            <v>2025</v>
          </cell>
        </row>
        <row r="694">
          <cell r="S694" t="str">
            <v>코오롱유화</v>
          </cell>
          <cell r="T694">
            <v>11020</v>
          </cell>
        </row>
        <row r="695">
          <cell r="S695" t="str">
            <v>콤텍시스템</v>
          </cell>
          <cell r="T695">
            <v>31820</v>
          </cell>
        </row>
        <row r="696">
          <cell r="S696" t="str">
            <v>크라운제과</v>
          </cell>
          <cell r="T696">
            <v>5740</v>
          </cell>
        </row>
        <row r="697">
          <cell r="S697" t="str">
            <v>크라운제우</v>
          </cell>
          <cell r="T697">
            <v>5745</v>
          </cell>
        </row>
        <row r="698">
          <cell r="S698" t="str">
            <v>태경산업</v>
          </cell>
          <cell r="T698">
            <v>15890</v>
          </cell>
        </row>
        <row r="699">
          <cell r="S699" t="str">
            <v>태광산업</v>
          </cell>
          <cell r="T699">
            <v>3240</v>
          </cell>
        </row>
        <row r="700">
          <cell r="S700" t="str">
            <v>태림포장</v>
          </cell>
          <cell r="T700">
            <v>11280</v>
          </cell>
        </row>
        <row r="701">
          <cell r="S701" t="str">
            <v>태봉전자</v>
          </cell>
          <cell r="T701">
            <v>12400</v>
          </cell>
        </row>
        <row r="702">
          <cell r="S702" t="str">
            <v>태봉전자우</v>
          </cell>
          <cell r="T702">
            <v>12405</v>
          </cell>
        </row>
        <row r="703">
          <cell r="S703" t="str">
            <v>태성기공</v>
          </cell>
          <cell r="T703">
            <v>9310</v>
          </cell>
        </row>
        <row r="704">
          <cell r="S704" t="str">
            <v>태양금속</v>
          </cell>
          <cell r="T704">
            <v>4100</v>
          </cell>
        </row>
        <row r="705">
          <cell r="S705" t="str">
            <v>태양금속우</v>
          </cell>
          <cell r="T705">
            <v>4105</v>
          </cell>
        </row>
        <row r="706">
          <cell r="S706" t="str">
            <v>태양이앤테크</v>
          </cell>
          <cell r="T706">
            <v>13070</v>
          </cell>
        </row>
        <row r="707">
          <cell r="S707" t="str">
            <v>태영</v>
          </cell>
          <cell r="T707">
            <v>9410</v>
          </cell>
        </row>
        <row r="708">
          <cell r="S708" t="str">
            <v>태영우</v>
          </cell>
          <cell r="T708">
            <v>9415</v>
          </cell>
        </row>
        <row r="709">
          <cell r="S709" t="str">
            <v>태영판지</v>
          </cell>
          <cell r="T709">
            <v>11940</v>
          </cell>
        </row>
        <row r="710">
          <cell r="S710" t="str">
            <v>태원물산</v>
          </cell>
          <cell r="T710">
            <v>1420</v>
          </cell>
        </row>
        <row r="711">
          <cell r="S711" t="str">
            <v>태일정밀</v>
          </cell>
          <cell r="T711">
            <v>17320</v>
          </cell>
        </row>
        <row r="712">
          <cell r="S712" t="str">
            <v>태일정밀우</v>
          </cell>
          <cell r="T712">
            <v>17325</v>
          </cell>
        </row>
        <row r="713">
          <cell r="S713" t="str">
            <v>태창</v>
          </cell>
          <cell r="T713">
            <v>8540</v>
          </cell>
        </row>
        <row r="714">
          <cell r="S714" t="str">
            <v>태창기업</v>
          </cell>
          <cell r="T714">
            <v>7490</v>
          </cell>
        </row>
        <row r="715">
          <cell r="S715" t="str">
            <v>태평양</v>
          </cell>
          <cell r="T715">
            <v>2790</v>
          </cell>
        </row>
        <row r="716">
          <cell r="S716" t="str">
            <v>태평양물산</v>
          </cell>
          <cell r="T716">
            <v>7980</v>
          </cell>
        </row>
        <row r="717">
          <cell r="S717" t="str">
            <v>태평양산업</v>
          </cell>
          <cell r="T717">
            <v>9080</v>
          </cell>
        </row>
        <row r="718">
          <cell r="S718" t="str">
            <v>태평양산우</v>
          </cell>
          <cell r="T718">
            <v>9085</v>
          </cell>
        </row>
        <row r="719">
          <cell r="S719" t="str">
            <v>태평양우</v>
          </cell>
          <cell r="T719">
            <v>2795</v>
          </cell>
        </row>
        <row r="720">
          <cell r="S720" t="str">
            <v>태평양제약</v>
          </cell>
          <cell r="T720">
            <v>16570</v>
          </cell>
        </row>
        <row r="721">
          <cell r="S721" t="str">
            <v>태평양제우</v>
          </cell>
          <cell r="T721">
            <v>16575</v>
          </cell>
        </row>
        <row r="722">
          <cell r="S722" t="str">
            <v>태화</v>
          </cell>
          <cell r="T722">
            <v>510</v>
          </cell>
        </row>
        <row r="723">
          <cell r="S723" t="str">
            <v>태화쇼핑</v>
          </cell>
          <cell r="T723">
            <v>15880</v>
          </cell>
        </row>
        <row r="724">
          <cell r="S724" t="str">
            <v>태흥피혁</v>
          </cell>
          <cell r="T724">
            <v>16680</v>
          </cell>
        </row>
        <row r="725">
          <cell r="S725" t="str">
            <v>통일중공업</v>
          </cell>
          <cell r="T725">
            <v>3570</v>
          </cell>
        </row>
        <row r="726">
          <cell r="S726" t="str">
            <v>팬택</v>
          </cell>
          <cell r="T726">
            <v>25930</v>
          </cell>
        </row>
        <row r="727">
          <cell r="S727" t="str">
            <v>퍼시스</v>
          </cell>
          <cell r="T727">
            <v>16800</v>
          </cell>
        </row>
        <row r="728">
          <cell r="S728" t="str">
            <v>평화산업</v>
          </cell>
          <cell r="T728">
            <v>10770</v>
          </cell>
        </row>
        <row r="729">
          <cell r="S729" t="str">
            <v>포리올</v>
          </cell>
          <cell r="T729">
            <v>25000</v>
          </cell>
        </row>
        <row r="730">
          <cell r="S730" t="str">
            <v>포항제철</v>
          </cell>
          <cell r="T730">
            <v>5490</v>
          </cell>
        </row>
        <row r="731">
          <cell r="S731" t="str">
            <v>풀무원</v>
          </cell>
          <cell r="T731">
            <v>17810</v>
          </cell>
        </row>
        <row r="732">
          <cell r="S732" t="str">
            <v>풍림산업</v>
          </cell>
          <cell r="T732">
            <v>1310</v>
          </cell>
        </row>
        <row r="733">
          <cell r="S733" t="str">
            <v>풍산</v>
          </cell>
          <cell r="T733">
            <v>5810</v>
          </cell>
        </row>
        <row r="734">
          <cell r="S734" t="str">
            <v>피앤텍</v>
          </cell>
          <cell r="T734">
            <v>13820</v>
          </cell>
        </row>
        <row r="735">
          <cell r="S735" t="str">
            <v>피어리스</v>
          </cell>
          <cell r="T735">
            <v>2130</v>
          </cell>
        </row>
        <row r="736">
          <cell r="S736" t="str">
            <v>하나은행</v>
          </cell>
          <cell r="T736">
            <v>7360</v>
          </cell>
        </row>
        <row r="737">
          <cell r="S737" t="str">
            <v>하이트맥주</v>
          </cell>
          <cell r="T737">
            <v>140</v>
          </cell>
        </row>
        <row r="738">
          <cell r="S738" t="str">
            <v>하이트맥주우</v>
          </cell>
          <cell r="T738">
            <v>145</v>
          </cell>
        </row>
        <row r="739">
          <cell r="S739" t="str">
            <v>한국공항</v>
          </cell>
          <cell r="T739">
            <v>5430</v>
          </cell>
        </row>
        <row r="740">
          <cell r="S740" t="str">
            <v>한국금속</v>
          </cell>
          <cell r="T740">
            <v>4820</v>
          </cell>
        </row>
        <row r="741">
          <cell r="S741" t="str">
            <v>한국단자</v>
          </cell>
          <cell r="T741">
            <v>25540</v>
          </cell>
        </row>
        <row r="742">
          <cell r="S742" t="str">
            <v>한국물산</v>
          </cell>
          <cell r="T742">
            <v>11820</v>
          </cell>
        </row>
        <row r="743">
          <cell r="S743" t="str">
            <v>한국물산우</v>
          </cell>
          <cell r="T743">
            <v>11825</v>
          </cell>
        </row>
        <row r="744">
          <cell r="S744" t="str">
            <v>한국벨트</v>
          </cell>
          <cell r="T744">
            <v>840</v>
          </cell>
        </row>
        <row r="745">
          <cell r="S745" t="str">
            <v>한국석유</v>
          </cell>
          <cell r="T745">
            <v>4090</v>
          </cell>
        </row>
        <row r="746">
          <cell r="S746" t="str">
            <v>한국쉘석유</v>
          </cell>
          <cell r="T746">
            <v>2960</v>
          </cell>
        </row>
        <row r="747">
          <cell r="S747" t="str">
            <v>한국안전유리</v>
          </cell>
          <cell r="T747">
            <v>18550</v>
          </cell>
        </row>
        <row r="748">
          <cell r="S748" t="str">
            <v>한국유리</v>
          </cell>
          <cell r="T748">
            <v>2000</v>
          </cell>
        </row>
        <row r="749">
          <cell r="S749" t="str">
            <v>한국유리우</v>
          </cell>
          <cell r="T749">
            <v>2005</v>
          </cell>
        </row>
        <row r="750">
          <cell r="S750" t="str">
            <v>한국전력</v>
          </cell>
          <cell r="T750">
            <v>15760</v>
          </cell>
        </row>
        <row r="751">
          <cell r="S751" t="str">
            <v>한국전자</v>
          </cell>
          <cell r="T751">
            <v>6200</v>
          </cell>
        </row>
        <row r="752">
          <cell r="S752" t="str">
            <v>한국전자부품</v>
          </cell>
          <cell r="T752">
            <v>8480</v>
          </cell>
        </row>
        <row r="753">
          <cell r="S753" t="str">
            <v>한국제지</v>
          </cell>
          <cell r="T753">
            <v>2300</v>
          </cell>
        </row>
        <row r="754">
          <cell r="S754" t="str">
            <v>한국종금</v>
          </cell>
          <cell r="T754">
            <v>11260</v>
          </cell>
        </row>
        <row r="755">
          <cell r="S755" t="str">
            <v>한국주강</v>
          </cell>
          <cell r="T755">
            <v>25890</v>
          </cell>
        </row>
        <row r="756">
          <cell r="S756" t="str">
            <v>한국주철관</v>
          </cell>
          <cell r="T756">
            <v>970</v>
          </cell>
        </row>
        <row r="757">
          <cell r="S757" t="str">
            <v>한국철강</v>
          </cell>
          <cell r="T757">
            <v>1940</v>
          </cell>
        </row>
        <row r="758">
          <cell r="S758" t="str">
            <v>한국카본</v>
          </cell>
          <cell r="T758">
            <v>17960</v>
          </cell>
        </row>
        <row r="759">
          <cell r="S759" t="str">
            <v>한국컴퓨터</v>
          </cell>
          <cell r="T759">
            <v>9760</v>
          </cell>
        </row>
        <row r="760">
          <cell r="S760" t="str">
            <v>한국코아</v>
          </cell>
          <cell r="T760">
            <v>10150</v>
          </cell>
        </row>
        <row r="761">
          <cell r="S761" t="str">
            <v>한국코트렐</v>
          </cell>
          <cell r="T761">
            <v>9440</v>
          </cell>
        </row>
        <row r="762">
          <cell r="S762" t="str">
            <v>한국타이어</v>
          </cell>
          <cell r="T762">
            <v>240</v>
          </cell>
        </row>
        <row r="763">
          <cell r="S763" t="str">
            <v>한국티타늄</v>
          </cell>
          <cell r="T763">
            <v>5420</v>
          </cell>
        </row>
        <row r="764">
          <cell r="S764" t="str">
            <v>한국폴리</v>
          </cell>
          <cell r="T764">
            <v>10640</v>
          </cell>
        </row>
        <row r="765">
          <cell r="S765" t="str">
            <v>한국프랜지</v>
          </cell>
          <cell r="T765">
            <v>10100</v>
          </cell>
        </row>
        <row r="766">
          <cell r="S766" t="str">
            <v>한국합섬</v>
          </cell>
          <cell r="T766">
            <v>25830</v>
          </cell>
        </row>
        <row r="767">
          <cell r="S767" t="str">
            <v>한국화장품</v>
          </cell>
          <cell r="T767">
            <v>3350</v>
          </cell>
        </row>
        <row r="768">
          <cell r="S768" t="str">
            <v>한길종금</v>
          </cell>
          <cell r="T768">
            <v>14430</v>
          </cell>
        </row>
        <row r="769">
          <cell r="S769" t="str">
            <v>한독약품</v>
          </cell>
          <cell r="T769">
            <v>2390</v>
          </cell>
        </row>
        <row r="770">
          <cell r="S770" t="str">
            <v>한라건설</v>
          </cell>
          <cell r="T770">
            <v>14790</v>
          </cell>
        </row>
        <row r="771">
          <cell r="S771" t="str">
            <v>한라공조</v>
          </cell>
          <cell r="T771">
            <v>18880</v>
          </cell>
        </row>
        <row r="772">
          <cell r="S772" t="str">
            <v>한라시멘트</v>
          </cell>
          <cell r="T772">
            <v>12910</v>
          </cell>
        </row>
        <row r="773">
          <cell r="S773" t="str">
            <v>한미리스</v>
          </cell>
          <cell r="T773">
            <v>21960</v>
          </cell>
        </row>
        <row r="774">
          <cell r="S774" t="str">
            <v>한미약품</v>
          </cell>
          <cell r="T774">
            <v>8930</v>
          </cell>
        </row>
        <row r="775">
          <cell r="S775" t="str">
            <v>한미은행</v>
          </cell>
          <cell r="T775">
            <v>16830</v>
          </cell>
        </row>
        <row r="776">
          <cell r="S776" t="str">
            <v>한보철강</v>
          </cell>
          <cell r="T776">
            <v>1920</v>
          </cell>
        </row>
        <row r="777">
          <cell r="S777" t="str">
            <v>한불종금</v>
          </cell>
          <cell r="T777">
            <v>12420</v>
          </cell>
        </row>
        <row r="778">
          <cell r="S778" t="str">
            <v>한섬</v>
          </cell>
          <cell r="T778">
            <v>20000</v>
          </cell>
        </row>
        <row r="779">
          <cell r="S779" t="str">
            <v>한성기업</v>
          </cell>
          <cell r="T779">
            <v>3680</v>
          </cell>
        </row>
        <row r="780">
          <cell r="S780" t="str">
            <v>한솔</v>
          </cell>
          <cell r="T780">
            <v>8440</v>
          </cell>
        </row>
        <row r="781">
          <cell r="S781" t="str">
            <v>한솔전자</v>
          </cell>
          <cell r="T781">
            <v>4710</v>
          </cell>
        </row>
        <row r="782">
          <cell r="S782" t="str">
            <v>한솔제지</v>
          </cell>
          <cell r="T782">
            <v>4150</v>
          </cell>
        </row>
        <row r="783">
          <cell r="S783" t="str">
            <v>한솔제지우</v>
          </cell>
          <cell r="T783">
            <v>4155</v>
          </cell>
        </row>
        <row r="784">
          <cell r="S784" t="str">
            <v>한솔종금</v>
          </cell>
          <cell r="T784">
            <v>10220</v>
          </cell>
        </row>
        <row r="785">
          <cell r="S785" t="str">
            <v>한솔텔레컴</v>
          </cell>
          <cell r="T785">
            <v>10420</v>
          </cell>
        </row>
        <row r="786">
          <cell r="S786" t="str">
            <v>한솔화학</v>
          </cell>
          <cell r="T786">
            <v>14680</v>
          </cell>
        </row>
        <row r="787">
          <cell r="S787" t="str">
            <v>한솔CSN</v>
          </cell>
          <cell r="T787">
            <v>9180</v>
          </cell>
        </row>
        <row r="788">
          <cell r="S788" t="str">
            <v>한신공영</v>
          </cell>
          <cell r="T788">
            <v>4960</v>
          </cell>
        </row>
        <row r="789">
          <cell r="S789" t="str">
            <v>한신공영우</v>
          </cell>
          <cell r="T789">
            <v>4965</v>
          </cell>
        </row>
        <row r="790">
          <cell r="S790" t="str">
            <v>한신기계</v>
          </cell>
          <cell r="T790">
            <v>11700</v>
          </cell>
        </row>
        <row r="791">
          <cell r="S791" t="str">
            <v>한양</v>
          </cell>
          <cell r="T791">
            <v>8690</v>
          </cell>
        </row>
        <row r="792">
          <cell r="S792" t="str">
            <v>한양증권</v>
          </cell>
          <cell r="T792">
            <v>1750</v>
          </cell>
        </row>
        <row r="793">
          <cell r="S793" t="str">
            <v>한양증권우</v>
          </cell>
          <cell r="T793">
            <v>1755</v>
          </cell>
        </row>
        <row r="794">
          <cell r="S794" t="str">
            <v>한올제약</v>
          </cell>
          <cell r="T794">
            <v>9420</v>
          </cell>
        </row>
        <row r="795">
          <cell r="S795" t="str">
            <v>한외종금</v>
          </cell>
          <cell r="T795">
            <v>14150</v>
          </cell>
        </row>
        <row r="796">
          <cell r="S796" t="str">
            <v>한익스프레스</v>
          </cell>
          <cell r="T796">
            <v>14130</v>
          </cell>
        </row>
        <row r="797">
          <cell r="S797" t="str">
            <v>한일건설</v>
          </cell>
          <cell r="T797">
            <v>6440</v>
          </cell>
        </row>
        <row r="798">
          <cell r="S798" t="str">
            <v>한일리스</v>
          </cell>
          <cell r="T798">
            <v>18020</v>
          </cell>
        </row>
        <row r="799">
          <cell r="S799" t="str">
            <v>한일방직</v>
          </cell>
          <cell r="T799">
            <v>4210</v>
          </cell>
        </row>
        <row r="800">
          <cell r="S800" t="str">
            <v>한일시멘트</v>
          </cell>
          <cell r="T800">
            <v>3300</v>
          </cell>
        </row>
        <row r="801">
          <cell r="S801" t="str">
            <v>한일약품</v>
          </cell>
          <cell r="T801">
            <v>3040</v>
          </cell>
        </row>
        <row r="802">
          <cell r="S802" t="str">
            <v>한일은행</v>
          </cell>
          <cell r="T802">
            <v>130</v>
          </cell>
        </row>
        <row r="803">
          <cell r="S803" t="str">
            <v>한일이화</v>
          </cell>
          <cell r="T803">
            <v>7860</v>
          </cell>
        </row>
        <row r="804">
          <cell r="S804" t="str">
            <v>한일증권</v>
          </cell>
          <cell r="T804">
            <v>1280</v>
          </cell>
        </row>
        <row r="805">
          <cell r="S805" t="str">
            <v>한일철강</v>
          </cell>
          <cell r="T805">
            <v>2220</v>
          </cell>
        </row>
        <row r="806">
          <cell r="S806" t="str">
            <v>한일합섬</v>
          </cell>
          <cell r="T806">
            <v>3980</v>
          </cell>
        </row>
        <row r="807">
          <cell r="S807" t="str">
            <v>한일합섬우</v>
          </cell>
          <cell r="T807">
            <v>3985</v>
          </cell>
        </row>
        <row r="808">
          <cell r="S808" t="str">
            <v>한주전자</v>
          </cell>
          <cell r="T808">
            <v>7000</v>
          </cell>
        </row>
        <row r="809">
          <cell r="S809" t="str">
            <v>한주통산</v>
          </cell>
          <cell r="T809">
            <v>450</v>
          </cell>
        </row>
        <row r="810">
          <cell r="S810" t="str">
            <v>한진</v>
          </cell>
          <cell r="T810">
            <v>2320</v>
          </cell>
        </row>
        <row r="811">
          <cell r="S811" t="str">
            <v>한진건설</v>
          </cell>
          <cell r="T811">
            <v>5660</v>
          </cell>
        </row>
        <row r="812">
          <cell r="S812" t="str">
            <v>한진중공업</v>
          </cell>
          <cell r="T812">
            <v>3480</v>
          </cell>
        </row>
        <row r="813">
          <cell r="S813" t="str">
            <v>한진증권</v>
          </cell>
          <cell r="T813">
            <v>8560</v>
          </cell>
        </row>
        <row r="814">
          <cell r="S814" t="str">
            <v>한진해운</v>
          </cell>
          <cell r="T814">
            <v>700</v>
          </cell>
        </row>
        <row r="815">
          <cell r="S815" t="str">
            <v>한창</v>
          </cell>
          <cell r="T815">
            <v>5110</v>
          </cell>
        </row>
        <row r="816">
          <cell r="S816" t="str">
            <v>한창제지</v>
          </cell>
          <cell r="T816">
            <v>9460</v>
          </cell>
        </row>
        <row r="817">
          <cell r="S817" t="str">
            <v>한화</v>
          </cell>
          <cell r="T817">
            <v>880</v>
          </cell>
        </row>
        <row r="818">
          <cell r="S818" t="str">
            <v>한화기계</v>
          </cell>
          <cell r="T818">
            <v>930</v>
          </cell>
        </row>
        <row r="819">
          <cell r="S819" t="str">
            <v>한화에너우</v>
          </cell>
          <cell r="T819">
            <v>6295</v>
          </cell>
        </row>
        <row r="820">
          <cell r="S820" t="str">
            <v>한화에너지</v>
          </cell>
          <cell r="T820">
            <v>6290</v>
          </cell>
        </row>
        <row r="821">
          <cell r="S821" t="str">
            <v>한화우</v>
          </cell>
          <cell r="T821">
            <v>885</v>
          </cell>
        </row>
        <row r="822">
          <cell r="S822" t="str">
            <v>한화종화</v>
          </cell>
          <cell r="T822">
            <v>9830</v>
          </cell>
        </row>
        <row r="823">
          <cell r="S823" t="str">
            <v>한화종화우</v>
          </cell>
          <cell r="T823">
            <v>9835</v>
          </cell>
        </row>
        <row r="824">
          <cell r="S824" t="str">
            <v>한화증권</v>
          </cell>
          <cell r="T824">
            <v>3530</v>
          </cell>
        </row>
        <row r="825">
          <cell r="S825" t="str">
            <v>한화증권우</v>
          </cell>
          <cell r="T825">
            <v>3535</v>
          </cell>
        </row>
        <row r="826">
          <cell r="S826" t="str">
            <v>해동금고</v>
          </cell>
          <cell r="T826">
            <v>7420</v>
          </cell>
        </row>
        <row r="827">
          <cell r="S827" t="str">
            <v>해동화재</v>
          </cell>
          <cell r="T827">
            <v>1030</v>
          </cell>
        </row>
        <row r="828">
          <cell r="S828" t="str">
            <v>해태유업</v>
          </cell>
          <cell r="T828">
            <v>3900</v>
          </cell>
        </row>
        <row r="829">
          <cell r="S829" t="str">
            <v>해태유업우</v>
          </cell>
          <cell r="T829">
            <v>3905</v>
          </cell>
        </row>
        <row r="830">
          <cell r="S830" t="str">
            <v>해태유통</v>
          </cell>
          <cell r="T830">
            <v>10090</v>
          </cell>
        </row>
        <row r="831">
          <cell r="S831" t="str">
            <v>해태전자</v>
          </cell>
          <cell r="T831">
            <v>13090</v>
          </cell>
        </row>
        <row r="832">
          <cell r="S832" t="str">
            <v>해태전자우</v>
          </cell>
          <cell r="T832">
            <v>13095</v>
          </cell>
        </row>
        <row r="833">
          <cell r="S833" t="str">
            <v>해태제과</v>
          </cell>
          <cell r="T833">
            <v>310</v>
          </cell>
        </row>
        <row r="834">
          <cell r="S834" t="str">
            <v>해태제과우</v>
          </cell>
          <cell r="T834">
            <v>315</v>
          </cell>
        </row>
        <row r="835">
          <cell r="S835" t="str">
            <v>핵심텔레텍</v>
          </cell>
          <cell r="T835">
            <v>15540</v>
          </cell>
        </row>
        <row r="836">
          <cell r="S836" t="str">
            <v>핵심텔레텍우</v>
          </cell>
          <cell r="T836">
            <v>15545</v>
          </cell>
        </row>
        <row r="837">
          <cell r="S837" t="str">
            <v>현대강관</v>
          </cell>
          <cell r="T837">
            <v>10520</v>
          </cell>
        </row>
        <row r="838">
          <cell r="S838" t="str">
            <v>현대건설</v>
          </cell>
          <cell r="T838">
            <v>720</v>
          </cell>
        </row>
        <row r="839">
          <cell r="S839" t="str">
            <v>현대건설우</v>
          </cell>
          <cell r="T839">
            <v>725</v>
          </cell>
        </row>
        <row r="840">
          <cell r="S840" t="str">
            <v>현대금속</v>
          </cell>
          <cell r="T840">
            <v>18410</v>
          </cell>
        </row>
        <row r="841">
          <cell r="S841" t="str">
            <v>현대금속우</v>
          </cell>
          <cell r="T841">
            <v>18415</v>
          </cell>
        </row>
        <row r="842">
          <cell r="S842" t="str">
            <v>현대리바트</v>
          </cell>
          <cell r="T842">
            <v>12830</v>
          </cell>
        </row>
        <row r="843">
          <cell r="S843" t="str">
            <v>현대미포</v>
          </cell>
          <cell r="T843">
            <v>10620</v>
          </cell>
        </row>
        <row r="844">
          <cell r="S844" t="str">
            <v>현대산업</v>
          </cell>
          <cell r="T844">
            <v>12630</v>
          </cell>
        </row>
        <row r="845">
          <cell r="S845" t="str">
            <v>현대상사</v>
          </cell>
          <cell r="T845">
            <v>11760</v>
          </cell>
        </row>
        <row r="846">
          <cell r="S846" t="str">
            <v>현대상선</v>
          </cell>
          <cell r="T846">
            <v>11200</v>
          </cell>
        </row>
        <row r="847">
          <cell r="S847" t="str">
            <v>현대시멘트</v>
          </cell>
          <cell r="T847">
            <v>6390</v>
          </cell>
        </row>
        <row r="848">
          <cell r="S848" t="str">
            <v>현대약품</v>
          </cell>
          <cell r="T848">
            <v>4310</v>
          </cell>
        </row>
        <row r="849">
          <cell r="S849" t="str">
            <v>현대엘리베이</v>
          </cell>
          <cell r="T849">
            <v>17800</v>
          </cell>
        </row>
        <row r="850">
          <cell r="S850" t="str">
            <v>현대전자</v>
          </cell>
          <cell r="T850">
            <v>660</v>
          </cell>
        </row>
        <row r="851">
          <cell r="S851" t="str">
            <v>현대정공</v>
          </cell>
          <cell r="T851">
            <v>12330</v>
          </cell>
        </row>
        <row r="852">
          <cell r="S852" t="str">
            <v>현대정공우</v>
          </cell>
          <cell r="T852">
            <v>12335</v>
          </cell>
        </row>
        <row r="853">
          <cell r="S853" t="str">
            <v>현대종금</v>
          </cell>
          <cell r="T853">
            <v>11880</v>
          </cell>
        </row>
        <row r="854">
          <cell r="S854" t="str">
            <v>현대증권</v>
          </cell>
          <cell r="T854">
            <v>3450</v>
          </cell>
        </row>
        <row r="855">
          <cell r="S855" t="str">
            <v>현대차</v>
          </cell>
          <cell r="T855">
            <v>5380</v>
          </cell>
        </row>
        <row r="856">
          <cell r="S856" t="str">
            <v>현대차써비스</v>
          </cell>
          <cell r="T856">
            <v>9650</v>
          </cell>
        </row>
        <row r="857">
          <cell r="S857" t="str">
            <v>현대차써우</v>
          </cell>
          <cell r="T857">
            <v>9655</v>
          </cell>
        </row>
        <row r="858">
          <cell r="S858" t="str">
            <v>현대차우</v>
          </cell>
          <cell r="T858">
            <v>5385</v>
          </cell>
        </row>
        <row r="859">
          <cell r="S859" t="str">
            <v>현대페인트</v>
          </cell>
          <cell r="T859">
            <v>11720</v>
          </cell>
        </row>
        <row r="860">
          <cell r="S860" t="str">
            <v>현대해상</v>
          </cell>
          <cell r="T860">
            <v>1450</v>
          </cell>
        </row>
        <row r="861">
          <cell r="S861" t="str">
            <v>협진양행</v>
          </cell>
          <cell r="T861">
            <v>5760</v>
          </cell>
        </row>
        <row r="862">
          <cell r="S862" t="str">
            <v>혜인</v>
          </cell>
          <cell r="T862">
            <v>3010</v>
          </cell>
        </row>
        <row r="863">
          <cell r="S863" t="str">
            <v>호남석유</v>
          </cell>
          <cell r="T863">
            <v>11170</v>
          </cell>
        </row>
        <row r="864">
          <cell r="S864" t="str">
            <v>호남식품</v>
          </cell>
          <cell r="T864">
            <v>7100</v>
          </cell>
        </row>
        <row r="865">
          <cell r="S865" t="str">
            <v>호텔신라</v>
          </cell>
          <cell r="T865">
            <v>8770</v>
          </cell>
        </row>
        <row r="866">
          <cell r="S866" t="str">
            <v>호텔신라우</v>
          </cell>
          <cell r="T866">
            <v>8775</v>
          </cell>
        </row>
        <row r="867">
          <cell r="S867" t="str">
            <v>화성산업</v>
          </cell>
          <cell r="T867">
            <v>2460</v>
          </cell>
        </row>
        <row r="868">
          <cell r="S868" t="str">
            <v>화승알앤에이</v>
          </cell>
          <cell r="T868">
            <v>13520</v>
          </cell>
        </row>
        <row r="869">
          <cell r="S869" t="str">
            <v>화승인더</v>
          </cell>
          <cell r="T869">
            <v>6060</v>
          </cell>
        </row>
        <row r="870">
          <cell r="S870" t="str">
            <v>화신</v>
          </cell>
          <cell r="T870">
            <v>10690</v>
          </cell>
        </row>
        <row r="871">
          <cell r="S871" t="str">
            <v>화인케미칼</v>
          </cell>
          <cell r="T871">
            <v>25850</v>
          </cell>
        </row>
        <row r="872">
          <cell r="S872" t="str">
            <v>화천기계</v>
          </cell>
          <cell r="T872">
            <v>10660</v>
          </cell>
        </row>
        <row r="873">
          <cell r="S873" t="str">
            <v>환영철강</v>
          </cell>
          <cell r="T873">
            <v>12670</v>
          </cell>
        </row>
        <row r="874">
          <cell r="S874" t="str">
            <v>환인제약</v>
          </cell>
          <cell r="T874">
            <v>16580</v>
          </cell>
        </row>
        <row r="875">
          <cell r="S875" t="str">
            <v>효성기계</v>
          </cell>
          <cell r="T875">
            <v>40</v>
          </cell>
        </row>
        <row r="876">
          <cell r="S876" t="str">
            <v>효성물산</v>
          </cell>
          <cell r="T876">
            <v>1930</v>
          </cell>
        </row>
        <row r="877">
          <cell r="S877" t="str">
            <v>효성티앤씨</v>
          </cell>
          <cell r="T877">
            <v>4800</v>
          </cell>
        </row>
        <row r="878">
          <cell r="S878" t="str">
            <v>흥아타이어</v>
          </cell>
          <cell r="T878">
            <v>5720</v>
          </cell>
        </row>
        <row r="879">
          <cell r="S879" t="str">
            <v>흥아타이우</v>
          </cell>
          <cell r="T879">
            <v>5725</v>
          </cell>
        </row>
        <row r="880">
          <cell r="S880" t="str">
            <v>흥아해운</v>
          </cell>
          <cell r="T880">
            <v>3280</v>
          </cell>
        </row>
        <row r="881">
          <cell r="S881" t="str">
            <v>흥창</v>
          </cell>
          <cell r="T881">
            <v>7630</v>
          </cell>
        </row>
        <row r="882">
          <cell r="S882" t="str">
            <v>희성전선</v>
          </cell>
          <cell r="T882">
            <v>500</v>
          </cell>
        </row>
        <row r="883">
          <cell r="S883" t="str">
            <v>KNC</v>
          </cell>
          <cell r="T883">
            <v>18590</v>
          </cell>
        </row>
        <row r="884">
          <cell r="S884" t="str">
            <v>LG가스</v>
          </cell>
          <cell r="T884">
            <v>17940</v>
          </cell>
        </row>
        <row r="885">
          <cell r="S885" t="str">
            <v>LG건설</v>
          </cell>
          <cell r="T885">
            <v>6360</v>
          </cell>
        </row>
        <row r="886">
          <cell r="S886" t="str">
            <v>LG금속</v>
          </cell>
          <cell r="T886">
            <v>170</v>
          </cell>
        </row>
        <row r="887">
          <cell r="S887" t="str">
            <v>LG반도체</v>
          </cell>
          <cell r="T887">
            <v>29890</v>
          </cell>
        </row>
        <row r="888">
          <cell r="S888" t="str">
            <v>LG산전</v>
          </cell>
          <cell r="T888">
            <v>10120</v>
          </cell>
        </row>
        <row r="889">
          <cell r="S889" t="str">
            <v>LG상사</v>
          </cell>
          <cell r="T889">
            <v>1120</v>
          </cell>
        </row>
        <row r="890">
          <cell r="S890" t="str">
            <v>LG전선</v>
          </cell>
          <cell r="T890">
            <v>6260</v>
          </cell>
        </row>
        <row r="891">
          <cell r="S891" t="str">
            <v>LG전자</v>
          </cell>
          <cell r="T891">
            <v>2610</v>
          </cell>
        </row>
        <row r="892">
          <cell r="S892" t="str">
            <v>LG전자우</v>
          </cell>
          <cell r="T892">
            <v>2615</v>
          </cell>
        </row>
        <row r="893">
          <cell r="S893" t="str">
            <v>LG정보</v>
          </cell>
          <cell r="T893">
            <v>11650</v>
          </cell>
        </row>
        <row r="894">
          <cell r="S894" t="str">
            <v>LG종금</v>
          </cell>
          <cell r="T894">
            <v>8810</v>
          </cell>
        </row>
        <row r="895">
          <cell r="S895" t="str">
            <v>LG증권</v>
          </cell>
          <cell r="T895">
            <v>5940</v>
          </cell>
        </row>
        <row r="896">
          <cell r="S896" t="str">
            <v>LG증권우</v>
          </cell>
          <cell r="T896">
            <v>5945</v>
          </cell>
        </row>
        <row r="897">
          <cell r="S897" t="str">
            <v>LG화재</v>
          </cell>
          <cell r="T897">
            <v>2550</v>
          </cell>
        </row>
        <row r="898">
          <cell r="S898" t="str">
            <v>LG화학</v>
          </cell>
          <cell r="T898">
            <v>3550</v>
          </cell>
        </row>
        <row r="899">
          <cell r="S899" t="str">
            <v>LG화학우</v>
          </cell>
          <cell r="T899">
            <v>3555</v>
          </cell>
        </row>
        <row r="900">
          <cell r="S900" t="str">
            <v>SJM</v>
          </cell>
          <cell r="T900">
            <v>25530</v>
          </cell>
        </row>
        <row r="901">
          <cell r="S901" t="str">
            <v>SK</v>
          </cell>
          <cell r="T901">
            <v>3600</v>
          </cell>
        </row>
        <row r="902">
          <cell r="S902" t="str">
            <v>SK가스</v>
          </cell>
          <cell r="T902">
            <v>18670</v>
          </cell>
        </row>
        <row r="903">
          <cell r="S903" t="str">
            <v>SK상사</v>
          </cell>
          <cell r="T903">
            <v>1740</v>
          </cell>
        </row>
        <row r="904">
          <cell r="S904" t="str">
            <v>SK상사우</v>
          </cell>
          <cell r="T904">
            <v>1745</v>
          </cell>
        </row>
        <row r="905">
          <cell r="S905" t="str">
            <v>SK우</v>
          </cell>
          <cell r="T905">
            <v>3605</v>
          </cell>
        </row>
        <row r="906">
          <cell r="S906" t="str">
            <v>SK증권</v>
          </cell>
          <cell r="T906">
            <v>1510</v>
          </cell>
        </row>
        <row r="907">
          <cell r="S907" t="str">
            <v>SK증권우</v>
          </cell>
          <cell r="T907">
            <v>1515</v>
          </cell>
        </row>
        <row r="908">
          <cell r="S908" t="str">
            <v>SK케미칼</v>
          </cell>
          <cell r="T908">
            <v>6120</v>
          </cell>
        </row>
        <row r="909">
          <cell r="S909" t="str">
            <v>SK케미칼우</v>
          </cell>
          <cell r="T909">
            <v>6125</v>
          </cell>
        </row>
        <row r="910">
          <cell r="S910" t="str">
            <v>SK텔레콤</v>
          </cell>
          <cell r="T910">
            <v>17670</v>
          </cell>
        </row>
        <row r="911">
          <cell r="S911" t="str">
            <v>SKC</v>
          </cell>
          <cell r="T911">
            <v>11790</v>
          </cell>
        </row>
        <row r="912">
          <cell r="S912" t="str">
            <v>신화실업</v>
          </cell>
          <cell r="T912">
            <v>1770</v>
          </cell>
        </row>
        <row r="913">
          <cell r="S913" t="str">
            <v>세프라인</v>
          </cell>
          <cell r="T913">
            <v>12250</v>
          </cell>
        </row>
        <row r="914">
          <cell r="S914" t="str">
            <v>데이콤</v>
          </cell>
          <cell r="T914">
            <v>15940</v>
          </cell>
        </row>
        <row r="915">
          <cell r="S915" t="str">
            <v>레이디가구</v>
          </cell>
          <cell r="T915">
            <v>25840</v>
          </cell>
        </row>
        <row r="916">
          <cell r="S916" t="str">
            <v>쌍용화재</v>
          </cell>
          <cell r="T916">
            <v>540</v>
          </cell>
        </row>
        <row r="917">
          <cell r="S917" t="str">
            <v>신화건설</v>
          </cell>
          <cell r="T917">
            <v>6160</v>
          </cell>
        </row>
        <row r="918">
          <cell r="S918" t="str">
            <v>두산포장</v>
          </cell>
          <cell r="T918">
            <v>1690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lessupport@airpremia.com&#51004;&#47196;%20&#47700;&#51068;%20&#48156;&#49569;%20&#54596;&#50836;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0203-8651-4908-9B30-B73BB1E59A6A}">
  <sheetPr>
    <pageSetUpPr fitToPage="1"/>
  </sheetPr>
  <dimension ref="A1:K55"/>
  <sheetViews>
    <sheetView tabSelected="1" view="pageBreakPreview" zoomScaleNormal="100" zoomScaleSheetLayoutView="100" workbookViewId="0">
      <selection activeCell="K6" sqref="K6"/>
    </sheetView>
  </sheetViews>
  <sheetFormatPr defaultRowHeight="16.5"/>
  <cols>
    <col min="2" max="2" width="19.75" bestFit="1" customWidth="1"/>
    <col min="3" max="3" width="4.375" bestFit="1" customWidth="1"/>
    <col min="4" max="4" width="28.5" customWidth="1"/>
    <col min="5" max="5" width="5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79.5">
      <c r="A7" s="3"/>
      <c r="B7" s="423" t="s">
        <v>18</v>
      </c>
      <c r="C7" s="423"/>
      <c r="D7" s="423"/>
      <c r="E7" s="423"/>
      <c r="F7" s="423"/>
      <c r="G7" s="3"/>
      <c r="H7" s="3"/>
      <c r="I7" s="3"/>
      <c r="J7" s="3"/>
      <c r="K7" s="3"/>
    </row>
    <row r="8" spans="1:11" ht="38.25">
      <c r="A8" s="2"/>
      <c r="B8" s="424" t="s">
        <v>471</v>
      </c>
      <c r="C8" s="424"/>
      <c r="D8" s="424"/>
      <c r="E8" s="424"/>
      <c r="F8" s="424"/>
      <c r="G8" s="2"/>
      <c r="H8" s="2"/>
      <c r="I8" s="2"/>
      <c r="J8" s="2"/>
      <c r="K8" s="2"/>
    </row>
    <row r="9" spans="1:11" ht="38.25">
      <c r="A9" s="2"/>
      <c r="B9" s="424"/>
      <c r="C9" s="424"/>
      <c r="D9" s="424"/>
      <c r="E9" s="424"/>
      <c r="F9" s="424"/>
      <c r="G9" s="2"/>
      <c r="H9" s="2"/>
      <c r="I9" s="2"/>
      <c r="J9" s="2"/>
      <c r="K9" s="2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4"/>
      <c r="F39" s="1"/>
      <c r="G39" s="1"/>
      <c r="H39" s="1"/>
      <c r="I39" s="1"/>
      <c r="J39" s="1"/>
      <c r="K39" s="1"/>
    </row>
    <row r="40" spans="1:11" ht="17.25">
      <c r="A40" s="1"/>
      <c r="B40" s="1"/>
      <c r="C40" s="1"/>
      <c r="D40" s="1"/>
      <c r="E40" s="253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4"/>
      <c r="F42" s="1"/>
      <c r="G42" s="1"/>
      <c r="H42" s="1"/>
      <c r="I42" s="1"/>
      <c r="J42" s="1"/>
      <c r="K42" s="1"/>
    </row>
    <row r="43" spans="1:11">
      <c r="B43" s="1"/>
      <c r="C43" s="1"/>
      <c r="D43" s="1"/>
      <c r="E43" s="1"/>
      <c r="F43" s="1"/>
    </row>
    <row r="44" spans="1:11">
      <c r="B44" s="1"/>
      <c r="C44" s="1"/>
      <c r="D44" s="1"/>
      <c r="E44" s="1"/>
      <c r="F44" s="1"/>
    </row>
    <row r="45" spans="1:11">
      <c r="B45" s="1"/>
      <c r="C45" s="1"/>
      <c r="D45" s="1"/>
      <c r="E45" s="1"/>
      <c r="F45" s="1"/>
    </row>
    <row r="46" spans="1:11">
      <c r="B46" s="1"/>
      <c r="C46" s="1"/>
      <c r="D46" s="1"/>
      <c r="E46" s="1"/>
      <c r="F46" s="1"/>
    </row>
    <row r="47" spans="1:11">
      <c r="B47" s="1"/>
      <c r="C47" s="1"/>
      <c r="D47" s="1"/>
      <c r="E47" s="1"/>
      <c r="F47" s="1"/>
    </row>
    <row r="48" spans="1:11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 ht="17.25">
      <c r="B54" s="1"/>
      <c r="C54" s="1"/>
      <c r="D54" s="1"/>
      <c r="E54" s="253"/>
      <c r="F54" s="1"/>
    </row>
    <row r="55" spans="2:6" ht="17.25">
      <c r="B55" s="1"/>
      <c r="C55" s="1"/>
      <c r="D55" s="1"/>
      <c r="E55" s="253"/>
      <c r="F55" s="1"/>
    </row>
  </sheetData>
  <mergeCells count="3">
    <mergeCell ref="B7:F7"/>
    <mergeCell ref="B8:F8"/>
    <mergeCell ref="B9:F9"/>
  </mergeCells>
  <phoneticPr fontId="2" type="noConversion"/>
  <printOptions horizontalCentered="1" verticalCentered="1"/>
  <pageMargins left="0.25" right="0.25" top="0.75" bottom="0.75" header="0.3" footer="0.3"/>
  <pageSetup paperSize="9" scale="71" orientation="portrait" r:id="rId1"/>
  <headerFooter>
    <oddFooter>&amp;C&amp;P&amp;R&amp;D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29830-47D5-40FE-A6CD-B735BB479BFB}">
  <sheetPr>
    <tabColor rgb="FF002060"/>
    <pageSetUpPr fitToPage="1"/>
  </sheetPr>
  <dimension ref="A1:Q32"/>
  <sheetViews>
    <sheetView showGridLines="0" view="pageBreakPreview" zoomScale="85" zoomScaleNormal="85" zoomScaleSheetLayoutView="85" workbookViewId="0">
      <selection activeCell="H9" sqref="H9:H31"/>
    </sheetView>
  </sheetViews>
  <sheetFormatPr defaultColWidth="9" defaultRowHeight="16.5"/>
  <cols>
    <col min="1" max="2" width="9" style="185"/>
    <col min="3" max="3" width="5.125" style="185" bestFit="1" customWidth="1"/>
    <col min="4" max="4" width="11" style="185" bestFit="1" customWidth="1"/>
    <col min="5" max="5" width="13" style="185" bestFit="1" customWidth="1"/>
    <col min="6" max="6" width="2.875" style="185" customWidth="1"/>
    <col min="7" max="7" width="5.125" style="185" bestFit="1" customWidth="1"/>
    <col min="8" max="8" width="11" style="185" bestFit="1" customWidth="1"/>
    <col min="9" max="9" width="13" style="185" customWidth="1"/>
    <col min="10" max="10" width="2.875" style="185" customWidth="1"/>
    <col min="11" max="11" width="4.75" style="185" customWidth="1"/>
    <col min="12" max="12" width="11" style="185" bestFit="1" customWidth="1"/>
    <col min="13" max="13" width="13.125" style="185" bestFit="1" customWidth="1"/>
    <col min="14" max="14" width="2.875" style="185" customWidth="1"/>
    <col min="15" max="15" width="4.875" style="185" bestFit="1" customWidth="1"/>
    <col min="16" max="16" width="11" style="185" bestFit="1" customWidth="1"/>
    <col min="17" max="17" width="13" style="185" bestFit="1" customWidth="1"/>
    <col min="18" max="16384" width="9" style="185"/>
  </cols>
  <sheetData>
    <row r="1" spans="1:17" s="118" customFormat="1" ht="19.5">
      <c r="C1" s="119"/>
      <c r="G1" s="184"/>
      <c r="H1" s="184"/>
      <c r="I1" s="184"/>
      <c r="J1" s="184"/>
      <c r="K1" s="184"/>
    </row>
    <row r="2" spans="1:17" s="118" customFormat="1" ht="19.5">
      <c r="C2" s="119"/>
      <c r="G2" s="184"/>
      <c r="H2" s="184"/>
      <c r="I2" s="184"/>
      <c r="J2" s="184"/>
      <c r="K2" s="184"/>
    </row>
    <row r="3" spans="1:17" s="118" customFormat="1" ht="19.5">
      <c r="C3" s="119"/>
      <c r="G3" s="184"/>
      <c r="H3" s="184"/>
      <c r="I3" s="184"/>
      <c r="J3" s="184"/>
      <c r="K3" s="184"/>
    </row>
    <row r="4" spans="1:17" s="118" customFormat="1" ht="26.45" customHeight="1">
      <c r="A4" s="155"/>
      <c r="B4" s="575" t="s">
        <v>550</v>
      </c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</row>
    <row r="6" spans="1:17" ht="30.75" customHeight="1">
      <c r="C6" s="576" t="s">
        <v>549</v>
      </c>
      <c r="D6" s="576"/>
      <c r="E6" s="576"/>
      <c r="F6" s="576"/>
      <c r="G6" s="576"/>
      <c r="H6" s="576"/>
      <c r="I6" s="576"/>
      <c r="J6" s="186"/>
      <c r="K6" s="576" t="s">
        <v>396</v>
      </c>
      <c r="L6" s="576"/>
      <c r="M6" s="576"/>
      <c r="N6" s="576"/>
      <c r="O6" s="576"/>
      <c r="P6" s="576"/>
      <c r="Q6" s="576"/>
    </row>
    <row r="7" spans="1:17" ht="17.25" thickBot="1">
      <c r="C7" s="577" t="s">
        <v>297</v>
      </c>
      <c r="D7" s="577"/>
      <c r="E7" s="578"/>
      <c r="F7" s="578"/>
      <c r="G7" s="578"/>
      <c r="H7" s="578"/>
      <c r="I7" s="578"/>
      <c r="K7" s="578" t="s">
        <v>298</v>
      </c>
      <c r="L7" s="578"/>
      <c r="M7" s="578"/>
      <c r="N7" s="577"/>
      <c r="O7" s="577"/>
      <c r="P7" s="577"/>
      <c r="Q7" s="577"/>
    </row>
    <row r="8" spans="1:17" ht="17.25" thickBot="1">
      <c r="C8" s="187" t="s">
        <v>299</v>
      </c>
      <c r="D8" s="188" t="s">
        <v>300</v>
      </c>
      <c r="E8" s="189" t="s">
        <v>301</v>
      </c>
      <c r="F8" s="190"/>
      <c r="G8" s="191" t="s">
        <v>302</v>
      </c>
      <c r="H8" s="192" t="s">
        <v>300</v>
      </c>
      <c r="I8" s="193" t="s">
        <v>301</v>
      </c>
      <c r="J8" s="194"/>
      <c r="K8" s="187" t="s">
        <v>299</v>
      </c>
      <c r="L8" s="188" t="s">
        <v>300</v>
      </c>
      <c r="M8" s="189" t="s">
        <v>301</v>
      </c>
      <c r="N8" s="194"/>
      <c r="O8" s="191" t="s">
        <v>302</v>
      </c>
      <c r="P8" s="192" t="s">
        <v>300</v>
      </c>
      <c r="Q8" s="193" t="s">
        <v>301</v>
      </c>
    </row>
    <row r="9" spans="1:17">
      <c r="B9" s="579" t="s">
        <v>402</v>
      </c>
      <c r="C9" s="195" t="s">
        <v>303</v>
      </c>
      <c r="D9" s="196" t="str">
        <f>C9&amp;"RT"</f>
        <v>JRT</v>
      </c>
      <c r="E9" s="331">
        <v>5240000</v>
      </c>
      <c r="F9" s="197"/>
      <c r="G9" s="198" t="s">
        <v>303</v>
      </c>
      <c r="H9" s="199" t="str">
        <f>G9&amp;"OW"</f>
        <v>JOW</v>
      </c>
      <c r="I9" s="200">
        <v>3144000</v>
      </c>
      <c r="J9" s="201"/>
      <c r="K9" s="202" t="s">
        <v>303</v>
      </c>
      <c r="L9" s="196" t="str">
        <f t="shared" ref="L9:L15" si="0">K9&amp;"RPS"</f>
        <v>JRPS</v>
      </c>
      <c r="M9" s="203">
        <v>4760</v>
      </c>
      <c r="N9" s="201"/>
      <c r="O9" s="198" t="s">
        <v>303</v>
      </c>
      <c r="P9" s="199" t="str">
        <f t="shared" ref="P9:P15" si="1">O9&amp;"OPS"</f>
        <v>JOPS</v>
      </c>
      <c r="Q9" s="332">
        <v>2860</v>
      </c>
    </row>
    <row r="10" spans="1:17">
      <c r="B10" s="580"/>
      <c r="C10" s="400" t="s">
        <v>304</v>
      </c>
      <c r="D10" s="401" t="str">
        <f t="shared" ref="D10:D31" si="2">C10&amp;"RT"</f>
        <v>CRT</v>
      </c>
      <c r="E10" s="402">
        <v>3550000</v>
      </c>
      <c r="F10" s="197"/>
      <c r="G10" s="400" t="s">
        <v>304</v>
      </c>
      <c r="H10" s="401" t="str">
        <f t="shared" ref="H10:H30" si="3">G10&amp;"OW"</f>
        <v>COW</v>
      </c>
      <c r="I10" s="402">
        <v>2130000</v>
      </c>
      <c r="J10" s="201"/>
      <c r="K10" s="404" t="s">
        <v>304</v>
      </c>
      <c r="L10" s="405" t="str">
        <f t="shared" si="0"/>
        <v>CRPS</v>
      </c>
      <c r="M10" s="406">
        <v>3200</v>
      </c>
      <c r="N10" s="201"/>
      <c r="O10" s="400" t="s">
        <v>304</v>
      </c>
      <c r="P10" s="405" t="str">
        <f t="shared" si="1"/>
        <v>COPS</v>
      </c>
      <c r="Q10" s="409">
        <v>1930</v>
      </c>
    </row>
    <row r="11" spans="1:17">
      <c r="B11" s="580"/>
      <c r="C11" s="400" t="s">
        <v>305</v>
      </c>
      <c r="D11" s="401" t="str">
        <f t="shared" si="2"/>
        <v>DRT</v>
      </c>
      <c r="E11" s="403">
        <v>3050000</v>
      </c>
      <c r="F11" s="197"/>
      <c r="G11" s="400" t="s">
        <v>305</v>
      </c>
      <c r="H11" s="401" t="str">
        <f t="shared" si="3"/>
        <v>DOW</v>
      </c>
      <c r="I11" s="402">
        <v>1830000</v>
      </c>
      <c r="J11" s="201"/>
      <c r="K11" s="407" t="s">
        <v>305</v>
      </c>
      <c r="L11" s="405" t="str">
        <f t="shared" si="0"/>
        <v>DRPS</v>
      </c>
      <c r="M11" s="408">
        <v>2780</v>
      </c>
      <c r="N11" s="201"/>
      <c r="O11" s="410" t="s">
        <v>305</v>
      </c>
      <c r="P11" s="405" t="str">
        <f t="shared" si="1"/>
        <v>DOPS</v>
      </c>
      <c r="Q11" s="411">
        <v>1660</v>
      </c>
    </row>
    <row r="12" spans="1:17">
      <c r="B12" s="580"/>
      <c r="C12" s="400" t="s">
        <v>306</v>
      </c>
      <c r="D12" s="401" t="str">
        <f t="shared" si="2"/>
        <v>PRT</v>
      </c>
      <c r="E12" s="402">
        <v>2600000</v>
      </c>
      <c r="F12" s="197"/>
      <c r="G12" s="400" t="s">
        <v>306</v>
      </c>
      <c r="H12" s="401" t="str">
        <f t="shared" si="3"/>
        <v>POW</v>
      </c>
      <c r="I12" s="402">
        <v>1560000</v>
      </c>
      <c r="J12" s="201"/>
      <c r="K12" s="407" t="s">
        <v>306</v>
      </c>
      <c r="L12" s="405" t="str">
        <f t="shared" si="0"/>
        <v>PRPS</v>
      </c>
      <c r="M12" s="406">
        <v>2360</v>
      </c>
      <c r="N12" s="201"/>
      <c r="O12" s="410" t="s">
        <v>306</v>
      </c>
      <c r="P12" s="405" t="str">
        <f t="shared" si="1"/>
        <v>POPS</v>
      </c>
      <c r="Q12" s="411">
        <v>1420</v>
      </c>
    </row>
    <row r="13" spans="1:17">
      <c r="B13" s="580"/>
      <c r="C13" s="400" t="s">
        <v>307</v>
      </c>
      <c r="D13" s="401" t="str">
        <f t="shared" si="2"/>
        <v>RRT</v>
      </c>
      <c r="E13" s="402">
        <v>2050000</v>
      </c>
      <c r="F13" s="197"/>
      <c r="G13" s="400" t="s">
        <v>307</v>
      </c>
      <c r="H13" s="401" t="str">
        <f t="shared" si="3"/>
        <v>ROW</v>
      </c>
      <c r="I13" s="402">
        <v>1230000</v>
      </c>
      <c r="J13" s="201"/>
      <c r="K13" s="407" t="s">
        <v>307</v>
      </c>
      <c r="L13" s="405" t="str">
        <f t="shared" si="0"/>
        <v>RRPS</v>
      </c>
      <c r="M13" s="406">
        <v>1840</v>
      </c>
      <c r="N13" s="201"/>
      <c r="O13" s="410" t="s">
        <v>307</v>
      </c>
      <c r="P13" s="405" t="str">
        <f t="shared" si="1"/>
        <v>ROPS</v>
      </c>
      <c r="Q13" s="411">
        <v>1100</v>
      </c>
    </row>
    <row r="14" spans="1:17">
      <c r="B14" s="580"/>
      <c r="C14" s="198" t="s">
        <v>308</v>
      </c>
      <c r="D14" s="199" t="str">
        <f t="shared" si="2"/>
        <v>ZRT</v>
      </c>
      <c r="E14" s="200">
        <v>1550000</v>
      </c>
      <c r="F14" s="197"/>
      <c r="G14" s="198" t="s">
        <v>308</v>
      </c>
      <c r="H14" s="199" t="str">
        <f t="shared" si="3"/>
        <v>ZOW</v>
      </c>
      <c r="I14" s="200">
        <v>930000</v>
      </c>
      <c r="J14" s="201"/>
      <c r="K14" s="204" t="s">
        <v>308</v>
      </c>
      <c r="L14" s="199" t="str">
        <f t="shared" si="0"/>
        <v>ZRPS</v>
      </c>
      <c r="M14" s="205">
        <v>1170</v>
      </c>
      <c r="N14" s="201"/>
      <c r="O14" s="198" t="s">
        <v>308</v>
      </c>
      <c r="P14" s="199" t="str">
        <f t="shared" si="1"/>
        <v>ZOPS</v>
      </c>
      <c r="Q14" s="208">
        <v>700</v>
      </c>
    </row>
    <row r="15" spans="1:17" s="227" customFormat="1">
      <c r="B15" s="580"/>
      <c r="C15" s="198" t="s">
        <v>506</v>
      </c>
      <c r="D15" s="199" t="s">
        <v>507</v>
      </c>
      <c r="E15" s="200">
        <v>1120000</v>
      </c>
      <c r="F15" s="197"/>
      <c r="G15" s="198" t="s">
        <v>506</v>
      </c>
      <c r="H15" s="199" t="str">
        <f t="shared" si="3"/>
        <v>WOW</v>
      </c>
      <c r="I15" s="200">
        <v>700000</v>
      </c>
      <c r="J15" s="201"/>
      <c r="K15" s="380" t="s">
        <v>506</v>
      </c>
      <c r="L15" s="381" t="str">
        <f t="shared" si="0"/>
        <v>WRPS</v>
      </c>
      <c r="M15" s="382">
        <v>910</v>
      </c>
      <c r="N15" s="201"/>
      <c r="O15" s="383" t="s">
        <v>506</v>
      </c>
      <c r="P15" s="381" t="str">
        <f t="shared" si="1"/>
        <v>WOPS</v>
      </c>
      <c r="Q15" s="384">
        <v>570</v>
      </c>
    </row>
    <row r="16" spans="1:17" ht="17.25" thickBot="1">
      <c r="B16" s="581"/>
      <c r="C16" s="209" t="s">
        <v>309</v>
      </c>
      <c r="D16" s="210" t="str">
        <f t="shared" si="2"/>
        <v>TRT</v>
      </c>
      <c r="E16" s="339">
        <v>5585000</v>
      </c>
      <c r="F16" s="197"/>
      <c r="G16" s="198"/>
      <c r="H16" s="199"/>
      <c r="I16" s="212" t="s">
        <v>310</v>
      </c>
      <c r="J16" s="201"/>
      <c r="K16" s="198" t="s">
        <v>309</v>
      </c>
      <c r="L16" s="210" t="str">
        <f>K16&amp;"RT"</f>
        <v>TRT</v>
      </c>
      <c r="M16" s="205">
        <v>5080</v>
      </c>
      <c r="N16" s="201"/>
      <c r="O16" s="198"/>
      <c r="P16" s="199"/>
      <c r="Q16" s="213" t="s">
        <v>310</v>
      </c>
    </row>
    <row r="17" spans="2:17">
      <c r="B17" s="572" t="s">
        <v>403</v>
      </c>
      <c r="C17" s="270" t="s">
        <v>311</v>
      </c>
      <c r="D17" s="217" t="str">
        <f t="shared" si="2"/>
        <v>YRT</v>
      </c>
      <c r="E17" s="340">
        <v>2850000</v>
      </c>
      <c r="F17" s="197"/>
      <c r="G17" s="216" t="s">
        <v>312</v>
      </c>
      <c r="H17" s="217" t="str">
        <f t="shared" si="3"/>
        <v>YOW</v>
      </c>
      <c r="I17" s="334">
        <v>1710000</v>
      </c>
      <c r="J17" s="201"/>
      <c r="K17" s="218" t="s">
        <v>312</v>
      </c>
      <c r="L17" s="217" t="str">
        <f t="shared" ref="L17:L29" si="4">K17&amp;"RYS"</f>
        <v>YRYS</v>
      </c>
      <c r="M17" s="335">
        <v>2590</v>
      </c>
      <c r="N17" s="201"/>
      <c r="O17" s="216" t="s">
        <v>312</v>
      </c>
      <c r="P17" s="217" t="str">
        <f t="shared" ref="P17:P29" si="5">O17&amp;"OYS"</f>
        <v>YOYS</v>
      </c>
      <c r="Q17" s="332">
        <v>1550</v>
      </c>
    </row>
    <row r="18" spans="2:17">
      <c r="B18" s="573"/>
      <c r="C18" s="219" t="s">
        <v>313</v>
      </c>
      <c r="D18" s="215" t="str">
        <f t="shared" si="2"/>
        <v>BRT</v>
      </c>
      <c r="E18" s="336">
        <v>2500000</v>
      </c>
      <c r="F18" s="220"/>
      <c r="G18" s="221" t="s">
        <v>313</v>
      </c>
      <c r="H18" s="215" t="str">
        <f t="shared" si="3"/>
        <v>BOW</v>
      </c>
      <c r="I18" s="222">
        <v>1500000</v>
      </c>
      <c r="J18" s="201"/>
      <c r="K18" s="223" t="s">
        <v>313</v>
      </c>
      <c r="L18" s="215" t="str">
        <f t="shared" si="4"/>
        <v>BRYS</v>
      </c>
      <c r="M18" s="337">
        <v>2270</v>
      </c>
      <c r="N18" s="201"/>
      <c r="O18" s="221" t="s">
        <v>313</v>
      </c>
      <c r="P18" s="215" t="str">
        <f t="shared" si="5"/>
        <v>BOYS</v>
      </c>
      <c r="Q18" s="208">
        <v>1370</v>
      </c>
    </row>
    <row r="19" spans="2:17">
      <c r="B19" s="573"/>
      <c r="C19" s="224" t="s">
        <v>314</v>
      </c>
      <c r="D19" s="215" t="str">
        <f t="shared" si="2"/>
        <v>MRT</v>
      </c>
      <c r="E19" s="336">
        <v>2180000</v>
      </c>
      <c r="F19" s="220"/>
      <c r="G19" s="225" t="s">
        <v>315</v>
      </c>
      <c r="H19" s="215" t="str">
        <f t="shared" si="3"/>
        <v>MOW</v>
      </c>
      <c r="I19" s="222">
        <v>1308000</v>
      </c>
      <c r="J19" s="201"/>
      <c r="K19" s="226" t="s">
        <v>314</v>
      </c>
      <c r="L19" s="215" t="str">
        <f t="shared" si="4"/>
        <v>MRYS</v>
      </c>
      <c r="M19" s="337">
        <v>1980</v>
      </c>
      <c r="N19" s="201"/>
      <c r="O19" s="225" t="s">
        <v>314</v>
      </c>
      <c r="P19" s="215" t="str">
        <f t="shared" si="5"/>
        <v>MOYS</v>
      </c>
      <c r="Q19" s="208">
        <v>1190</v>
      </c>
    </row>
    <row r="20" spans="2:17">
      <c r="B20" s="573"/>
      <c r="C20" s="224" t="s">
        <v>316</v>
      </c>
      <c r="D20" s="215" t="str">
        <f t="shared" si="2"/>
        <v>HRT</v>
      </c>
      <c r="E20" s="336">
        <v>1960000</v>
      </c>
      <c r="F20" s="220"/>
      <c r="G20" s="225" t="s">
        <v>316</v>
      </c>
      <c r="H20" s="215" t="str">
        <f t="shared" si="3"/>
        <v>HOW</v>
      </c>
      <c r="I20" s="222">
        <v>1176000</v>
      </c>
      <c r="J20" s="201"/>
      <c r="K20" s="226" t="s">
        <v>316</v>
      </c>
      <c r="L20" s="215" t="str">
        <f t="shared" si="4"/>
        <v>HRYS</v>
      </c>
      <c r="M20" s="337">
        <v>1780</v>
      </c>
      <c r="N20" s="201"/>
      <c r="O20" s="225" t="s">
        <v>316</v>
      </c>
      <c r="P20" s="215" t="str">
        <f t="shared" si="5"/>
        <v>HOYS</v>
      </c>
      <c r="Q20" s="208">
        <v>1070</v>
      </c>
    </row>
    <row r="21" spans="2:17">
      <c r="B21" s="573"/>
      <c r="C21" s="224" t="s">
        <v>317</v>
      </c>
      <c r="D21" s="215" t="str">
        <f t="shared" si="2"/>
        <v>ERT</v>
      </c>
      <c r="E21" s="336">
        <v>1740000</v>
      </c>
      <c r="F21" s="220"/>
      <c r="G21" s="225" t="s">
        <v>318</v>
      </c>
      <c r="H21" s="215" t="str">
        <f t="shared" si="3"/>
        <v>EOW</v>
      </c>
      <c r="I21" s="222">
        <v>1044000</v>
      </c>
      <c r="J21" s="201"/>
      <c r="K21" s="226" t="s">
        <v>317</v>
      </c>
      <c r="L21" s="215" t="str">
        <f t="shared" si="4"/>
        <v>ERYS</v>
      </c>
      <c r="M21" s="337">
        <v>1580</v>
      </c>
      <c r="N21" s="201"/>
      <c r="O21" s="225" t="s">
        <v>318</v>
      </c>
      <c r="P21" s="215" t="str">
        <f t="shared" si="5"/>
        <v>EOYS</v>
      </c>
      <c r="Q21" s="208">
        <v>950</v>
      </c>
    </row>
    <row r="22" spans="2:17">
      <c r="B22" s="573"/>
      <c r="C22" s="224" t="s">
        <v>319</v>
      </c>
      <c r="D22" s="215" t="str">
        <f t="shared" si="2"/>
        <v>LRT</v>
      </c>
      <c r="E22" s="336">
        <v>1540000</v>
      </c>
      <c r="F22" s="220"/>
      <c r="G22" s="225" t="s">
        <v>320</v>
      </c>
      <c r="H22" s="215" t="str">
        <f t="shared" si="3"/>
        <v>LOW</v>
      </c>
      <c r="I22" s="222">
        <v>924000</v>
      </c>
      <c r="J22" s="201"/>
      <c r="K22" s="226" t="s">
        <v>319</v>
      </c>
      <c r="L22" s="215" t="str">
        <f t="shared" si="4"/>
        <v>LRYS</v>
      </c>
      <c r="M22" s="337">
        <v>1400</v>
      </c>
      <c r="N22" s="201"/>
      <c r="O22" s="225" t="s">
        <v>319</v>
      </c>
      <c r="P22" s="215" t="str">
        <f t="shared" si="5"/>
        <v>LOYS</v>
      </c>
      <c r="Q22" s="208">
        <v>840</v>
      </c>
    </row>
    <row r="23" spans="2:17">
      <c r="B23" s="573"/>
      <c r="C23" s="224" t="s">
        <v>321</v>
      </c>
      <c r="D23" s="215" t="str">
        <f t="shared" si="2"/>
        <v>QRT</v>
      </c>
      <c r="E23" s="336">
        <v>1390000</v>
      </c>
      <c r="F23" s="197"/>
      <c r="G23" s="225" t="s">
        <v>321</v>
      </c>
      <c r="H23" s="215" t="str">
        <f t="shared" si="3"/>
        <v>QOW</v>
      </c>
      <c r="I23" s="222">
        <v>834000</v>
      </c>
      <c r="J23" s="201"/>
      <c r="K23" s="226" t="s">
        <v>321</v>
      </c>
      <c r="L23" s="215" t="str">
        <f t="shared" si="4"/>
        <v>QRYS</v>
      </c>
      <c r="M23" s="337">
        <v>1260</v>
      </c>
      <c r="N23" s="201"/>
      <c r="O23" s="225" t="s">
        <v>321</v>
      </c>
      <c r="P23" s="215" t="str">
        <f t="shared" si="5"/>
        <v>QOYS</v>
      </c>
      <c r="Q23" s="208">
        <v>760</v>
      </c>
    </row>
    <row r="24" spans="2:17">
      <c r="B24" s="573"/>
      <c r="C24" s="224" t="s">
        <v>322</v>
      </c>
      <c r="D24" s="215" t="str">
        <f t="shared" si="2"/>
        <v>NRT</v>
      </c>
      <c r="E24" s="336">
        <v>1260000</v>
      </c>
      <c r="F24" s="197"/>
      <c r="G24" s="225" t="s">
        <v>323</v>
      </c>
      <c r="H24" s="215" t="str">
        <f t="shared" si="3"/>
        <v>NOW</v>
      </c>
      <c r="I24" s="222">
        <v>756000</v>
      </c>
      <c r="J24" s="201"/>
      <c r="K24" s="226" t="s">
        <v>322</v>
      </c>
      <c r="L24" s="215" t="str">
        <f t="shared" si="4"/>
        <v>NRYS</v>
      </c>
      <c r="M24" s="337">
        <v>1150</v>
      </c>
      <c r="N24" s="201"/>
      <c r="O24" s="225" t="s">
        <v>323</v>
      </c>
      <c r="P24" s="215" t="str">
        <f t="shared" si="5"/>
        <v>NOYS</v>
      </c>
      <c r="Q24" s="208">
        <v>690</v>
      </c>
    </row>
    <row r="25" spans="2:17">
      <c r="B25" s="573"/>
      <c r="C25" s="224" t="s">
        <v>324</v>
      </c>
      <c r="D25" s="215" t="str">
        <f t="shared" si="2"/>
        <v>SRT</v>
      </c>
      <c r="E25" s="336">
        <v>1160000</v>
      </c>
      <c r="F25" s="197"/>
      <c r="G25" s="225" t="s">
        <v>325</v>
      </c>
      <c r="H25" s="215" t="str">
        <f t="shared" si="3"/>
        <v>SOW</v>
      </c>
      <c r="I25" s="222">
        <v>696000</v>
      </c>
      <c r="J25" s="201"/>
      <c r="K25" s="226" t="s">
        <v>324</v>
      </c>
      <c r="L25" s="215" t="str">
        <f t="shared" si="4"/>
        <v>SRYS</v>
      </c>
      <c r="M25" s="337">
        <v>1050</v>
      </c>
      <c r="N25" s="201"/>
      <c r="O25" s="225" t="s">
        <v>324</v>
      </c>
      <c r="P25" s="215" t="str">
        <f t="shared" si="5"/>
        <v>SOYS</v>
      </c>
      <c r="Q25" s="208">
        <v>630</v>
      </c>
    </row>
    <row r="26" spans="2:17">
      <c r="B26" s="573"/>
      <c r="C26" s="224" t="s">
        <v>326</v>
      </c>
      <c r="D26" s="215" t="str">
        <f t="shared" si="2"/>
        <v>ART</v>
      </c>
      <c r="E26" s="336">
        <v>1040000</v>
      </c>
      <c r="F26" s="197"/>
      <c r="G26" s="225" t="s">
        <v>326</v>
      </c>
      <c r="H26" s="215" t="str">
        <f t="shared" si="3"/>
        <v>AOW</v>
      </c>
      <c r="I26" s="222">
        <v>624000</v>
      </c>
      <c r="J26" s="201"/>
      <c r="K26" s="226" t="s">
        <v>326</v>
      </c>
      <c r="L26" s="215" t="str">
        <f t="shared" si="4"/>
        <v>ARYS</v>
      </c>
      <c r="M26" s="337">
        <v>910</v>
      </c>
      <c r="N26" s="201"/>
      <c r="O26" s="225" t="s">
        <v>326</v>
      </c>
      <c r="P26" s="215" t="str">
        <f t="shared" si="5"/>
        <v>AOYS</v>
      </c>
      <c r="Q26" s="208">
        <v>550</v>
      </c>
    </row>
    <row r="27" spans="2:17">
      <c r="B27" s="573"/>
      <c r="C27" s="224" t="s">
        <v>327</v>
      </c>
      <c r="D27" s="215" t="str">
        <f t="shared" si="2"/>
        <v>FRT</v>
      </c>
      <c r="E27" s="336">
        <v>920000</v>
      </c>
      <c r="F27" s="197"/>
      <c r="G27" s="225" t="s">
        <v>328</v>
      </c>
      <c r="H27" s="215" t="str">
        <f t="shared" si="3"/>
        <v>FOW</v>
      </c>
      <c r="I27" s="222">
        <v>552000</v>
      </c>
      <c r="J27" s="201"/>
      <c r="K27" s="226" t="s">
        <v>327</v>
      </c>
      <c r="L27" s="215" t="str">
        <f t="shared" si="4"/>
        <v>FRYS</v>
      </c>
      <c r="M27" s="337">
        <v>780</v>
      </c>
      <c r="N27" s="201"/>
      <c r="O27" s="225" t="s">
        <v>328</v>
      </c>
      <c r="P27" s="215" t="str">
        <f t="shared" si="5"/>
        <v>FOYS</v>
      </c>
      <c r="Q27" s="208">
        <v>470</v>
      </c>
    </row>
    <row r="28" spans="2:17">
      <c r="B28" s="573"/>
      <c r="C28" s="224" t="s">
        <v>329</v>
      </c>
      <c r="D28" s="215" t="str">
        <f t="shared" si="2"/>
        <v>KRT</v>
      </c>
      <c r="E28" s="336">
        <v>800000</v>
      </c>
      <c r="F28" s="197"/>
      <c r="G28" s="225" t="s">
        <v>329</v>
      </c>
      <c r="H28" s="215" t="str">
        <f t="shared" si="3"/>
        <v>KOW</v>
      </c>
      <c r="I28" s="222">
        <v>480000</v>
      </c>
      <c r="J28" s="201"/>
      <c r="K28" s="226" t="s">
        <v>329</v>
      </c>
      <c r="L28" s="215" t="str">
        <f t="shared" si="4"/>
        <v>KRYS</v>
      </c>
      <c r="M28" s="337">
        <v>640</v>
      </c>
      <c r="N28" s="201"/>
      <c r="O28" s="225" t="s">
        <v>330</v>
      </c>
      <c r="P28" s="215" t="str">
        <f t="shared" si="5"/>
        <v>KOYS</v>
      </c>
      <c r="Q28" s="205">
        <v>390</v>
      </c>
    </row>
    <row r="29" spans="2:17">
      <c r="B29" s="573"/>
      <c r="C29" s="224" t="s">
        <v>331</v>
      </c>
      <c r="D29" s="215" t="str">
        <f t="shared" si="2"/>
        <v>VRT</v>
      </c>
      <c r="E29" s="336">
        <v>680000</v>
      </c>
      <c r="F29" s="197"/>
      <c r="G29" s="225" t="s">
        <v>332</v>
      </c>
      <c r="H29" s="215" t="str">
        <f t="shared" si="3"/>
        <v>VOW</v>
      </c>
      <c r="I29" s="222">
        <v>408000</v>
      </c>
      <c r="J29" s="201"/>
      <c r="K29" s="226" t="s">
        <v>331</v>
      </c>
      <c r="L29" s="215" t="str">
        <f t="shared" si="4"/>
        <v>VRYS</v>
      </c>
      <c r="M29" s="338">
        <v>510</v>
      </c>
      <c r="N29" s="201"/>
      <c r="O29" s="225" t="s">
        <v>332</v>
      </c>
      <c r="P29" s="215" t="str">
        <f t="shared" si="5"/>
        <v>VOYS</v>
      </c>
      <c r="Q29" s="205">
        <v>310</v>
      </c>
    </row>
    <row r="30" spans="2:17">
      <c r="B30" s="573"/>
      <c r="C30" s="224" t="s">
        <v>333</v>
      </c>
      <c r="D30" s="215" t="str">
        <f t="shared" si="2"/>
        <v>ORT</v>
      </c>
      <c r="E30" s="336">
        <v>560000</v>
      </c>
      <c r="F30" s="197"/>
      <c r="G30" s="225" t="s">
        <v>334</v>
      </c>
      <c r="H30" s="215" t="str">
        <f t="shared" si="3"/>
        <v>OOW</v>
      </c>
      <c r="I30" s="222">
        <v>336000</v>
      </c>
      <c r="J30" s="201"/>
      <c r="K30" s="226" t="s">
        <v>333</v>
      </c>
      <c r="L30" s="215" t="str">
        <f>K30&amp;"RYS"</f>
        <v>ORYS</v>
      </c>
      <c r="M30" s="338">
        <v>370</v>
      </c>
      <c r="N30" s="201"/>
      <c r="O30" s="225" t="s">
        <v>334</v>
      </c>
      <c r="P30" s="215" t="str">
        <f>O30&amp;"OYS"</f>
        <v>OOYS</v>
      </c>
      <c r="Q30" s="205">
        <v>230</v>
      </c>
    </row>
    <row r="31" spans="2:17" ht="17.25" thickBot="1">
      <c r="B31" s="574"/>
      <c r="C31" s="228" t="s">
        <v>335</v>
      </c>
      <c r="D31" s="229" t="str">
        <f t="shared" si="2"/>
        <v>GRT</v>
      </c>
      <c r="E31" s="341">
        <v>3142000</v>
      </c>
      <c r="F31" s="197"/>
      <c r="G31" s="231"/>
      <c r="H31" s="229"/>
      <c r="I31" s="232" t="s">
        <v>310</v>
      </c>
      <c r="J31" s="201"/>
      <c r="K31" s="231" t="s">
        <v>335</v>
      </c>
      <c r="L31" s="229" t="str">
        <f>K31&amp;"RT"</f>
        <v>GRT</v>
      </c>
      <c r="M31" s="342">
        <v>2860</v>
      </c>
      <c r="N31" s="201"/>
      <c r="O31" s="231"/>
      <c r="P31" s="229"/>
      <c r="Q31" s="233" t="s">
        <v>310</v>
      </c>
    </row>
    <row r="32" spans="2:17">
      <c r="B32" s="234"/>
      <c r="C32" s="235"/>
      <c r="D32" s="235"/>
      <c r="E32" s="236"/>
      <c r="F32" s="197"/>
      <c r="G32" s="201"/>
      <c r="H32" s="201"/>
      <c r="I32" s="237"/>
      <c r="J32" s="201"/>
      <c r="K32" s="238"/>
      <c r="L32" s="238"/>
      <c r="M32" s="239"/>
      <c r="N32" s="201"/>
      <c r="O32" s="201"/>
      <c r="P32" s="201"/>
      <c r="Q32" s="240"/>
    </row>
  </sheetData>
  <mergeCells count="7">
    <mergeCell ref="B17:B31"/>
    <mergeCell ref="B4:Q4"/>
    <mergeCell ref="C6:I6"/>
    <mergeCell ref="K6:Q6"/>
    <mergeCell ref="C7:I7"/>
    <mergeCell ref="K7:Q7"/>
    <mergeCell ref="B9:B16"/>
  </mergeCells>
  <phoneticPr fontId="2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6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0734-24E5-4CEF-9DEA-61612DA126DF}">
  <sheetPr>
    <tabColor rgb="FF002060"/>
    <pageSetUpPr fitToPage="1"/>
  </sheetPr>
  <dimension ref="A1:Q32"/>
  <sheetViews>
    <sheetView showGridLines="0" view="pageBreakPreview" zoomScale="85" zoomScaleNormal="85" zoomScaleSheetLayoutView="85" workbookViewId="0">
      <selection activeCell="B5" sqref="B5"/>
    </sheetView>
  </sheetViews>
  <sheetFormatPr defaultColWidth="9" defaultRowHeight="16.5"/>
  <cols>
    <col min="1" max="2" width="9" style="185"/>
    <col min="3" max="3" width="5.125" style="185" bestFit="1" customWidth="1"/>
    <col min="4" max="4" width="11" style="185" bestFit="1" customWidth="1"/>
    <col min="5" max="5" width="13" style="185" bestFit="1" customWidth="1"/>
    <col min="6" max="6" width="2.875" style="185" customWidth="1"/>
    <col min="7" max="7" width="5.125" style="185" bestFit="1" customWidth="1"/>
    <col min="8" max="8" width="11" style="185" bestFit="1" customWidth="1"/>
    <col min="9" max="9" width="13" style="185" customWidth="1"/>
    <col min="10" max="10" width="2.875" style="185" customWidth="1"/>
    <col min="11" max="11" width="4.75" style="185" customWidth="1"/>
    <col min="12" max="12" width="11" style="185" bestFit="1" customWidth="1"/>
    <col min="13" max="13" width="13.125" style="185" bestFit="1" customWidth="1"/>
    <col min="14" max="14" width="2.875" style="185" customWidth="1"/>
    <col min="15" max="15" width="4.875" style="185" bestFit="1" customWidth="1"/>
    <col min="16" max="16" width="11" style="185" bestFit="1" customWidth="1"/>
    <col min="17" max="17" width="13" style="185" bestFit="1" customWidth="1"/>
    <col min="18" max="16384" width="9" style="185"/>
  </cols>
  <sheetData>
    <row r="1" spans="1:17" s="118" customFormat="1" ht="19.5">
      <c r="C1" s="119"/>
      <c r="G1" s="184"/>
      <c r="H1" s="184"/>
      <c r="I1" s="184"/>
      <c r="J1" s="184"/>
      <c r="K1" s="184"/>
    </row>
    <row r="2" spans="1:17" s="118" customFormat="1" ht="19.5">
      <c r="C2" s="119"/>
      <c r="G2" s="184"/>
      <c r="H2" s="184"/>
      <c r="I2" s="184"/>
      <c r="J2" s="184"/>
      <c r="K2" s="184"/>
    </row>
    <row r="3" spans="1:17" s="118" customFormat="1" ht="19.5">
      <c r="C3" s="119"/>
      <c r="G3" s="184"/>
      <c r="H3" s="184"/>
      <c r="I3" s="184"/>
      <c r="J3" s="184"/>
      <c r="K3" s="184"/>
    </row>
    <row r="4" spans="1:17" s="118" customFormat="1" ht="26.45" customHeight="1">
      <c r="A4" s="155"/>
      <c r="B4" s="575" t="s">
        <v>551</v>
      </c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</row>
    <row r="6" spans="1:17" ht="30.75" customHeight="1">
      <c r="C6" s="576" t="s">
        <v>549</v>
      </c>
      <c r="D6" s="576"/>
      <c r="E6" s="576"/>
      <c r="F6" s="576"/>
      <c r="G6" s="576"/>
      <c r="H6" s="576"/>
      <c r="I6" s="576"/>
      <c r="J6" s="186"/>
      <c r="K6" s="576" t="s">
        <v>396</v>
      </c>
      <c r="L6" s="576"/>
      <c r="M6" s="576"/>
      <c r="N6" s="576"/>
      <c r="O6" s="576"/>
      <c r="P6" s="576"/>
      <c r="Q6" s="576"/>
    </row>
    <row r="7" spans="1:17" ht="17.25" thickBot="1">
      <c r="C7" s="577" t="s">
        <v>297</v>
      </c>
      <c r="D7" s="577"/>
      <c r="E7" s="578"/>
      <c r="F7" s="578"/>
      <c r="G7" s="578"/>
      <c r="H7" s="578"/>
      <c r="I7" s="578"/>
      <c r="K7" s="578" t="s">
        <v>298</v>
      </c>
      <c r="L7" s="578"/>
      <c r="M7" s="578"/>
      <c r="N7" s="577"/>
      <c r="O7" s="577"/>
      <c r="P7" s="577"/>
      <c r="Q7" s="577"/>
    </row>
    <row r="8" spans="1:17" ht="17.25" thickBot="1">
      <c r="C8" s="187" t="s">
        <v>299</v>
      </c>
      <c r="D8" s="188" t="s">
        <v>300</v>
      </c>
      <c r="E8" s="189" t="s">
        <v>301</v>
      </c>
      <c r="F8" s="190"/>
      <c r="G8" s="191" t="s">
        <v>302</v>
      </c>
      <c r="H8" s="192" t="s">
        <v>300</v>
      </c>
      <c r="I8" s="193" t="s">
        <v>301</v>
      </c>
      <c r="J8" s="194"/>
      <c r="K8" s="187" t="s">
        <v>299</v>
      </c>
      <c r="L8" s="188" t="s">
        <v>300</v>
      </c>
      <c r="M8" s="189" t="s">
        <v>301</v>
      </c>
      <c r="N8" s="194"/>
      <c r="O8" s="191" t="s">
        <v>302</v>
      </c>
      <c r="P8" s="192" t="s">
        <v>300</v>
      </c>
      <c r="Q8" s="193" t="s">
        <v>301</v>
      </c>
    </row>
    <row r="9" spans="1:17">
      <c r="B9" s="579" t="s">
        <v>402</v>
      </c>
      <c r="C9" s="195" t="s">
        <v>303</v>
      </c>
      <c r="D9" s="196" t="str">
        <f>C9&amp;"RT"</f>
        <v>JRT</v>
      </c>
      <c r="E9" s="331">
        <v>5240000</v>
      </c>
      <c r="F9" s="197"/>
      <c r="G9" s="198" t="s">
        <v>303</v>
      </c>
      <c r="H9" s="199" t="str">
        <f>G9&amp;"OW"</f>
        <v>JOW</v>
      </c>
      <c r="I9" s="200">
        <v>3144000</v>
      </c>
      <c r="J9" s="201"/>
      <c r="K9" s="202" t="s">
        <v>303</v>
      </c>
      <c r="L9" s="196" t="str">
        <f t="shared" ref="L9:L15" si="0">K9&amp;"RPS"</f>
        <v>JRPS</v>
      </c>
      <c r="M9" s="203">
        <v>4760</v>
      </c>
      <c r="N9" s="201"/>
      <c r="O9" s="198" t="s">
        <v>303</v>
      </c>
      <c r="P9" s="199" t="str">
        <f t="shared" ref="P9:P15" si="1">O9&amp;"OPS"</f>
        <v>JOPS</v>
      </c>
      <c r="Q9" s="332">
        <v>2860</v>
      </c>
    </row>
    <row r="10" spans="1:17">
      <c r="B10" s="580"/>
      <c r="C10" s="198" t="s">
        <v>304</v>
      </c>
      <c r="D10" s="199" t="str">
        <f t="shared" ref="D10:D31" si="2">C10&amp;"RT"</f>
        <v>CRT</v>
      </c>
      <c r="E10" s="200">
        <v>4400000</v>
      </c>
      <c r="F10" s="197"/>
      <c r="G10" s="198" t="s">
        <v>304</v>
      </c>
      <c r="H10" s="199" t="str">
        <f t="shared" ref="H10:H30" si="3">G10&amp;"OW"</f>
        <v>COW</v>
      </c>
      <c r="I10" s="200">
        <v>2640000</v>
      </c>
      <c r="J10" s="201"/>
      <c r="K10" s="204" t="s">
        <v>304</v>
      </c>
      <c r="L10" s="199" t="str">
        <f t="shared" si="0"/>
        <v>CRPS</v>
      </c>
      <c r="M10" s="205">
        <v>4000</v>
      </c>
      <c r="N10" s="201"/>
      <c r="O10" s="198" t="s">
        <v>304</v>
      </c>
      <c r="P10" s="199" t="str">
        <f t="shared" si="1"/>
        <v>COPS</v>
      </c>
      <c r="Q10" s="206">
        <v>2400</v>
      </c>
    </row>
    <row r="11" spans="1:17">
      <c r="B11" s="580"/>
      <c r="C11" s="198" t="s">
        <v>305</v>
      </c>
      <c r="D11" s="199" t="str">
        <f t="shared" si="2"/>
        <v>DRT</v>
      </c>
      <c r="E11" s="333">
        <v>3500000</v>
      </c>
      <c r="F11" s="197"/>
      <c r="G11" s="198" t="s">
        <v>305</v>
      </c>
      <c r="H11" s="199" t="str">
        <f t="shared" si="3"/>
        <v>DOW</v>
      </c>
      <c r="I11" s="200">
        <v>2100000</v>
      </c>
      <c r="J11" s="201"/>
      <c r="K11" s="204" t="s">
        <v>305</v>
      </c>
      <c r="L11" s="199" t="str">
        <f t="shared" si="0"/>
        <v>DRPS</v>
      </c>
      <c r="M11" s="207">
        <v>3180</v>
      </c>
      <c r="N11" s="201"/>
      <c r="O11" s="198" t="s">
        <v>305</v>
      </c>
      <c r="P11" s="199" t="str">
        <f t="shared" si="1"/>
        <v>DOPS</v>
      </c>
      <c r="Q11" s="208">
        <v>1910</v>
      </c>
    </row>
    <row r="12" spans="1:17">
      <c r="B12" s="580"/>
      <c r="C12" s="198" t="s">
        <v>306</v>
      </c>
      <c r="D12" s="199" t="str">
        <f t="shared" si="2"/>
        <v>PRT</v>
      </c>
      <c r="E12" s="200">
        <v>2850000</v>
      </c>
      <c r="F12" s="197"/>
      <c r="G12" s="198" t="s">
        <v>306</v>
      </c>
      <c r="H12" s="199" t="str">
        <f t="shared" si="3"/>
        <v>POW</v>
      </c>
      <c r="I12" s="200">
        <v>1710000</v>
      </c>
      <c r="J12" s="201"/>
      <c r="K12" s="204" t="s">
        <v>306</v>
      </c>
      <c r="L12" s="199" t="str">
        <f t="shared" si="0"/>
        <v>PRPS</v>
      </c>
      <c r="M12" s="205">
        <v>2590</v>
      </c>
      <c r="N12" s="201"/>
      <c r="O12" s="198" t="s">
        <v>306</v>
      </c>
      <c r="P12" s="199" t="str">
        <f t="shared" si="1"/>
        <v>POPS</v>
      </c>
      <c r="Q12" s="208">
        <v>1550</v>
      </c>
    </row>
    <row r="13" spans="1:17">
      <c r="B13" s="580"/>
      <c r="C13" s="198" t="s">
        <v>307</v>
      </c>
      <c r="D13" s="199" t="str">
        <f t="shared" si="2"/>
        <v>RRT</v>
      </c>
      <c r="E13" s="200">
        <v>2250000</v>
      </c>
      <c r="F13" s="197"/>
      <c r="G13" s="198" t="s">
        <v>307</v>
      </c>
      <c r="H13" s="199" t="str">
        <f t="shared" si="3"/>
        <v>ROW</v>
      </c>
      <c r="I13" s="200">
        <v>1350000</v>
      </c>
      <c r="J13" s="201"/>
      <c r="K13" s="204" t="s">
        <v>307</v>
      </c>
      <c r="L13" s="199" t="str">
        <f t="shared" si="0"/>
        <v>RRPS</v>
      </c>
      <c r="M13" s="205">
        <v>1850</v>
      </c>
      <c r="N13" s="201"/>
      <c r="O13" s="198" t="s">
        <v>307</v>
      </c>
      <c r="P13" s="199" t="str">
        <f t="shared" si="1"/>
        <v>ROPS</v>
      </c>
      <c r="Q13" s="208">
        <v>1110</v>
      </c>
    </row>
    <row r="14" spans="1:17">
      <c r="B14" s="580"/>
      <c r="C14" s="198" t="s">
        <v>308</v>
      </c>
      <c r="D14" s="199" t="str">
        <f t="shared" si="2"/>
        <v>ZRT</v>
      </c>
      <c r="E14" s="200">
        <v>1550000</v>
      </c>
      <c r="F14" s="197"/>
      <c r="G14" s="198" t="s">
        <v>308</v>
      </c>
      <c r="H14" s="199" t="str">
        <f t="shared" si="3"/>
        <v>ZOW</v>
      </c>
      <c r="I14" s="200">
        <v>930000</v>
      </c>
      <c r="J14" s="201"/>
      <c r="K14" s="204" t="s">
        <v>308</v>
      </c>
      <c r="L14" s="199" t="str">
        <f t="shared" si="0"/>
        <v>ZRPS</v>
      </c>
      <c r="M14" s="205">
        <v>1170</v>
      </c>
      <c r="N14" s="201"/>
      <c r="O14" s="198" t="s">
        <v>308</v>
      </c>
      <c r="P14" s="199" t="str">
        <f t="shared" si="1"/>
        <v>ZOPS</v>
      </c>
      <c r="Q14" s="208">
        <v>700</v>
      </c>
    </row>
    <row r="15" spans="1:17" s="227" customFormat="1">
      <c r="B15" s="580"/>
      <c r="C15" s="198" t="s">
        <v>506</v>
      </c>
      <c r="D15" s="199" t="s">
        <v>507</v>
      </c>
      <c r="E15" s="200">
        <v>1120000</v>
      </c>
      <c r="F15" s="197"/>
      <c r="G15" s="198" t="s">
        <v>506</v>
      </c>
      <c r="H15" s="199" t="str">
        <f t="shared" si="3"/>
        <v>WOW</v>
      </c>
      <c r="I15" s="200">
        <v>700000</v>
      </c>
      <c r="J15" s="201"/>
      <c r="K15" s="380" t="s">
        <v>506</v>
      </c>
      <c r="L15" s="381" t="str">
        <f t="shared" si="0"/>
        <v>WRPS</v>
      </c>
      <c r="M15" s="382">
        <v>910</v>
      </c>
      <c r="N15" s="201"/>
      <c r="O15" s="383" t="s">
        <v>506</v>
      </c>
      <c r="P15" s="381" t="str">
        <f t="shared" si="1"/>
        <v>WOPS</v>
      </c>
      <c r="Q15" s="384">
        <v>570</v>
      </c>
    </row>
    <row r="16" spans="1:17" ht="17.25" thickBot="1">
      <c r="B16" s="581"/>
      <c r="C16" s="209" t="s">
        <v>309</v>
      </c>
      <c r="D16" s="210" t="str">
        <f t="shared" si="2"/>
        <v>TRT</v>
      </c>
      <c r="E16" s="339">
        <v>5585000</v>
      </c>
      <c r="F16" s="197"/>
      <c r="G16" s="198"/>
      <c r="H16" s="199"/>
      <c r="I16" s="212" t="s">
        <v>310</v>
      </c>
      <c r="J16" s="201"/>
      <c r="K16" s="198" t="s">
        <v>309</v>
      </c>
      <c r="L16" s="210" t="str">
        <f>K16&amp;"RT"</f>
        <v>TRT</v>
      </c>
      <c r="M16" s="205">
        <v>5080</v>
      </c>
      <c r="N16" s="201"/>
      <c r="O16" s="198"/>
      <c r="P16" s="199"/>
      <c r="Q16" s="213" t="s">
        <v>310</v>
      </c>
    </row>
    <row r="17" spans="2:17">
      <c r="B17" s="572" t="s">
        <v>403</v>
      </c>
      <c r="C17" s="270" t="s">
        <v>311</v>
      </c>
      <c r="D17" s="217" t="str">
        <f t="shared" si="2"/>
        <v>YRT</v>
      </c>
      <c r="E17" s="340">
        <v>2850000</v>
      </c>
      <c r="F17" s="197"/>
      <c r="G17" s="216" t="s">
        <v>312</v>
      </c>
      <c r="H17" s="217" t="str">
        <f t="shared" si="3"/>
        <v>YOW</v>
      </c>
      <c r="I17" s="334">
        <v>1710000</v>
      </c>
      <c r="J17" s="201"/>
      <c r="K17" s="218" t="s">
        <v>312</v>
      </c>
      <c r="L17" s="217" t="str">
        <f t="shared" ref="L17:L29" si="4">K17&amp;"RYS"</f>
        <v>YRYS</v>
      </c>
      <c r="M17" s="335">
        <v>2590</v>
      </c>
      <c r="N17" s="201"/>
      <c r="O17" s="216" t="s">
        <v>312</v>
      </c>
      <c r="P17" s="217" t="str">
        <f t="shared" ref="P17:P29" si="5">O17&amp;"OYS"</f>
        <v>YOYS</v>
      </c>
      <c r="Q17" s="332">
        <v>1550</v>
      </c>
    </row>
    <row r="18" spans="2:17">
      <c r="B18" s="573"/>
      <c r="C18" s="219" t="s">
        <v>313</v>
      </c>
      <c r="D18" s="215" t="str">
        <f t="shared" si="2"/>
        <v>BRT</v>
      </c>
      <c r="E18" s="336">
        <v>2500000</v>
      </c>
      <c r="F18" s="220"/>
      <c r="G18" s="221" t="s">
        <v>313</v>
      </c>
      <c r="H18" s="215" t="str">
        <f t="shared" si="3"/>
        <v>BOW</v>
      </c>
      <c r="I18" s="222">
        <v>1500000</v>
      </c>
      <c r="J18" s="201"/>
      <c r="K18" s="223" t="s">
        <v>313</v>
      </c>
      <c r="L18" s="215" t="str">
        <f t="shared" si="4"/>
        <v>BRYS</v>
      </c>
      <c r="M18" s="337">
        <v>2270</v>
      </c>
      <c r="N18" s="201"/>
      <c r="O18" s="221" t="s">
        <v>313</v>
      </c>
      <c r="P18" s="215" t="str">
        <f t="shared" si="5"/>
        <v>BOYS</v>
      </c>
      <c r="Q18" s="208">
        <v>1370</v>
      </c>
    </row>
    <row r="19" spans="2:17">
      <c r="B19" s="573"/>
      <c r="C19" s="224" t="s">
        <v>314</v>
      </c>
      <c r="D19" s="215" t="str">
        <f t="shared" si="2"/>
        <v>MRT</v>
      </c>
      <c r="E19" s="336">
        <v>2180000</v>
      </c>
      <c r="F19" s="220"/>
      <c r="G19" s="225" t="s">
        <v>315</v>
      </c>
      <c r="H19" s="215" t="str">
        <f t="shared" si="3"/>
        <v>MOW</v>
      </c>
      <c r="I19" s="222">
        <v>1308000</v>
      </c>
      <c r="J19" s="201"/>
      <c r="K19" s="226" t="s">
        <v>314</v>
      </c>
      <c r="L19" s="215" t="str">
        <f t="shared" si="4"/>
        <v>MRYS</v>
      </c>
      <c r="M19" s="337">
        <v>1980</v>
      </c>
      <c r="N19" s="201"/>
      <c r="O19" s="225" t="s">
        <v>314</v>
      </c>
      <c r="P19" s="215" t="str">
        <f t="shared" si="5"/>
        <v>MOYS</v>
      </c>
      <c r="Q19" s="208">
        <v>1190</v>
      </c>
    </row>
    <row r="20" spans="2:17">
      <c r="B20" s="573"/>
      <c r="C20" s="224" t="s">
        <v>316</v>
      </c>
      <c r="D20" s="215" t="str">
        <f t="shared" si="2"/>
        <v>HRT</v>
      </c>
      <c r="E20" s="336">
        <v>1960000</v>
      </c>
      <c r="F20" s="220"/>
      <c r="G20" s="225" t="s">
        <v>316</v>
      </c>
      <c r="H20" s="215" t="str">
        <f t="shared" si="3"/>
        <v>HOW</v>
      </c>
      <c r="I20" s="222">
        <v>1176000</v>
      </c>
      <c r="J20" s="201"/>
      <c r="K20" s="226" t="s">
        <v>316</v>
      </c>
      <c r="L20" s="215" t="str">
        <f t="shared" si="4"/>
        <v>HRYS</v>
      </c>
      <c r="M20" s="337">
        <v>1780</v>
      </c>
      <c r="N20" s="201"/>
      <c r="O20" s="225" t="s">
        <v>316</v>
      </c>
      <c r="P20" s="215" t="str">
        <f t="shared" si="5"/>
        <v>HOYS</v>
      </c>
      <c r="Q20" s="208">
        <v>1070</v>
      </c>
    </row>
    <row r="21" spans="2:17">
      <c r="B21" s="573"/>
      <c r="C21" s="224" t="s">
        <v>317</v>
      </c>
      <c r="D21" s="215" t="str">
        <f t="shared" si="2"/>
        <v>ERT</v>
      </c>
      <c r="E21" s="336">
        <v>1740000</v>
      </c>
      <c r="F21" s="220"/>
      <c r="G21" s="225" t="s">
        <v>318</v>
      </c>
      <c r="H21" s="215" t="str">
        <f t="shared" si="3"/>
        <v>EOW</v>
      </c>
      <c r="I21" s="222">
        <v>1044000</v>
      </c>
      <c r="J21" s="201"/>
      <c r="K21" s="226" t="s">
        <v>317</v>
      </c>
      <c r="L21" s="215" t="str">
        <f t="shared" si="4"/>
        <v>ERYS</v>
      </c>
      <c r="M21" s="337">
        <v>1580</v>
      </c>
      <c r="N21" s="201"/>
      <c r="O21" s="225" t="s">
        <v>318</v>
      </c>
      <c r="P21" s="215" t="str">
        <f t="shared" si="5"/>
        <v>EOYS</v>
      </c>
      <c r="Q21" s="208">
        <v>950</v>
      </c>
    </row>
    <row r="22" spans="2:17">
      <c r="B22" s="573"/>
      <c r="C22" s="224" t="s">
        <v>319</v>
      </c>
      <c r="D22" s="215" t="str">
        <f t="shared" si="2"/>
        <v>LRT</v>
      </c>
      <c r="E22" s="336">
        <v>1540000</v>
      </c>
      <c r="F22" s="220"/>
      <c r="G22" s="225" t="s">
        <v>320</v>
      </c>
      <c r="H22" s="215" t="str">
        <f t="shared" si="3"/>
        <v>LOW</v>
      </c>
      <c r="I22" s="222">
        <v>924000</v>
      </c>
      <c r="J22" s="201"/>
      <c r="K22" s="226" t="s">
        <v>319</v>
      </c>
      <c r="L22" s="215" t="str">
        <f t="shared" si="4"/>
        <v>LRYS</v>
      </c>
      <c r="M22" s="337">
        <v>1400</v>
      </c>
      <c r="N22" s="201"/>
      <c r="O22" s="225" t="s">
        <v>319</v>
      </c>
      <c r="P22" s="215" t="str">
        <f t="shared" si="5"/>
        <v>LOYS</v>
      </c>
      <c r="Q22" s="208">
        <v>840</v>
      </c>
    </row>
    <row r="23" spans="2:17">
      <c r="B23" s="573"/>
      <c r="C23" s="224" t="s">
        <v>321</v>
      </c>
      <c r="D23" s="215" t="str">
        <f t="shared" si="2"/>
        <v>QRT</v>
      </c>
      <c r="E23" s="336">
        <v>1390000</v>
      </c>
      <c r="F23" s="197"/>
      <c r="G23" s="225" t="s">
        <v>321</v>
      </c>
      <c r="H23" s="215" t="str">
        <f t="shared" si="3"/>
        <v>QOW</v>
      </c>
      <c r="I23" s="222">
        <v>834000</v>
      </c>
      <c r="J23" s="201"/>
      <c r="K23" s="226" t="s">
        <v>321</v>
      </c>
      <c r="L23" s="215" t="str">
        <f t="shared" si="4"/>
        <v>QRYS</v>
      </c>
      <c r="M23" s="337">
        <v>1260</v>
      </c>
      <c r="N23" s="201"/>
      <c r="O23" s="225" t="s">
        <v>321</v>
      </c>
      <c r="P23" s="215" t="str">
        <f t="shared" si="5"/>
        <v>QOYS</v>
      </c>
      <c r="Q23" s="208">
        <v>760</v>
      </c>
    </row>
    <row r="24" spans="2:17">
      <c r="B24" s="573"/>
      <c r="C24" s="224" t="s">
        <v>322</v>
      </c>
      <c r="D24" s="215" t="str">
        <f t="shared" si="2"/>
        <v>NRT</v>
      </c>
      <c r="E24" s="336">
        <v>1260000</v>
      </c>
      <c r="F24" s="197"/>
      <c r="G24" s="225" t="s">
        <v>323</v>
      </c>
      <c r="H24" s="215" t="str">
        <f t="shared" si="3"/>
        <v>NOW</v>
      </c>
      <c r="I24" s="222">
        <v>756000</v>
      </c>
      <c r="J24" s="201"/>
      <c r="K24" s="226" t="s">
        <v>322</v>
      </c>
      <c r="L24" s="215" t="str">
        <f t="shared" si="4"/>
        <v>NRYS</v>
      </c>
      <c r="M24" s="337">
        <v>1150</v>
      </c>
      <c r="N24" s="201"/>
      <c r="O24" s="225" t="s">
        <v>323</v>
      </c>
      <c r="P24" s="215" t="str">
        <f t="shared" si="5"/>
        <v>NOYS</v>
      </c>
      <c r="Q24" s="208">
        <v>690</v>
      </c>
    </row>
    <row r="25" spans="2:17">
      <c r="B25" s="573"/>
      <c r="C25" s="224" t="s">
        <v>324</v>
      </c>
      <c r="D25" s="215" t="str">
        <f t="shared" si="2"/>
        <v>SRT</v>
      </c>
      <c r="E25" s="336">
        <v>1160000</v>
      </c>
      <c r="F25" s="197"/>
      <c r="G25" s="225" t="s">
        <v>325</v>
      </c>
      <c r="H25" s="215" t="str">
        <f t="shared" si="3"/>
        <v>SOW</v>
      </c>
      <c r="I25" s="222">
        <v>696000</v>
      </c>
      <c r="J25" s="201"/>
      <c r="K25" s="226" t="s">
        <v>324</v>
      </c>
      <c r="L25" s="215" t="str">
        <f t="shared" si="4"/>
        <v>SRYS</v>
      </c>
      <c r="M25" s="337">
        <v>1050</v>
      </c>
      <c r="N25" s="201"/>
      <c r="O25" s="225" t="s">
        <v>324</v>
      </c>
      <c r="P25" s="215" t="str">
        <f t="shared" si="5"/>
        <v>SOYS</v>
      </c>
      <c r="Q25" s="208">
        <v>630</v>
      </c>
    </row>
    <row r="26" spans="2:17">
      <c r="B26" s="573"/>
      <c r="C26" s="224" t="s">
        <v>326</v>
      </c>
      <c r="D26" s="215" t="str">
        <f t="shared" si="2"/>
        <v>ART</v>
      </c>
      <c r="E26" s="336">
        <v>1040000</v>
      </c>
      <c r="F26" s="197"/>
      <c r="G26" s="225" t="s">
        <v>326</v>
      </c>
      <c r="H26" s="215" t="str">
        <f t="shared" si="3"/>
        <v>AOW</v>
      </c>
      <c r="I26" s="222">
        <v>624000</v>
      </c>
      <c r="J26" s="201"/>
      <c r="K26" s="226" t="s">
        <v>326</v>
      </c>
      <c r="L26" s="215" t="str">
        <f t="shared" si="4"/>
        <v>ARYS</v>
      </c>
      <c r="M26" s="337">
        <v>910</v>
      </c>
      <c r="N26" s="201"/>
      <c r="O26" s="225" t="s">
        <v>326</v>
      </c>
      <c r="P26" s="215" t="str">
        <f t="shared" si="5"/>
        <v>AOYS</v>
      </c>
      <c r="Q26" s="208">
        <v>550</v>
      </c>
    </row>
    <row r="27" spans="2:17">
      <c r="B27" s="573"/>
      <c r="C27" s="224" t="s">
        <v>327</v>
      </c>
      <c r="D27" s="215" t="str">
        <f t="shared" si="2"/>
        <v>FRT</v>
      </c>
      <c r="E27" s="336">
        <v>920000</v>
      </c>
      <c r="F27" s="197"/>
      <c r="G27" s="225" t="s">
        <v>328</v>
      </c>
      <c r="H27" s="215" t="str">
        <f t="shared" si="3"/>
        <v>FOW</v>
      </c>
      <c r="I27" s="222">
        <v>552000</v>
      </c>
      <c r="J27" s="201"/>
      <c r="K27" s="226" t="s">
        <v>327</v>
      </c>
      <c r="L27" s="215" t="str">
        <f t="shared" si="4"/>
        <v>FRYS</v>
      </c>
      <c r="M27" s="337">
        <v>780</v>
      </c>
      <c r="N27" s="201"/>
      <c r="O27" s="225" t="s">
        <v>328</v>
      </c>
      <c r="P27" s="215" t="str">
        <f t="shared" si="5"/>
        <v>FOYS</v>
      </c>
      <c r="Q27" s="208">
        <v>470</v>
      </c>
    </row>
    <row r="28" spans="2:17">
      <c r="B28" s="573"/>
      <c r="C28" s="224" t="s">
        <v>329</v>
      </c>
      <c r="D28" s="215" t="str">
        <f t="shared" si="2"/>
        <v>KRT</v>
      </c>
      <c r="E28" s="336">
        <v>800000</v>
      </c>
      <c r="F28" s="197"/>
      <c r="G28" s="225" t="s">
        <v>329</v>
      </c>
      <c r="H28" s="215" t="str">
        <f t="shared" si="3"/>
        <v>KOW</v>
      </c>
      <c r="I28" s="222">
        <v>480000</v>
      </c>
      <c r="J28" s="201"/>
      <c r="K28" s="226" t="s">
        <v>329</v>
      </c>
      <c r="L28" s="215" t="str">
        <f t="shared" si="4"/>
        <v>KRYS</v>
      </c>
      <c r="M28" s="337">
        <v>640</v>
      </c>
      <c r="N28" s="201"/>
      <c r="O28" s="225" t="s">
        <v>330</v>
      </c>
      <c r="P28" s="215" t="str">
        <f t="shared" si="5"/>
        <v>KOYS</v>
      </c>
      <c r="Q28" s="205">
        <v>390</v>
      </c>
    </row>
    <row r="29" spans="2:17">
      <c r="B29" s="573"/>
      <c r="C29" s="224" t="s">
        <v>331</v>
      </c>
      <c r="D29" s="215" t="str">
        <f t="shared" si="2"/>
        <v>VRT</v>
      </c>
      <c r="E29" s="336">
        <v>680000</v>
      </c>
      <c r="F29" s="197"/>
      <c r="G29" s="225" t="s">
        <v>332</v>
      </c>
      <c r="H29" s="215" t="str">
        <f t="shared" si="3"/>
        <v>VOW</v>
      </c>
      <c r="I29" s="222">
        <v>408000</v>
      </c>
      <c r="J29" s="201"/>
      <c r="K29" s="226" t="s">
        <v>331</v>
      </c>
      <c r="L29" s="215" t="str">
        <f t="shared" si="4"/>
        <v>VRYS</v>
      </c>
      <c r="M29" s="338">
        <v>510</v>
      </c>
      <c r="N29" s="201"/>
      <c r="O29" s="225" t="s">
        <v>332</v>
      </c>
      <c r="P29" s="215" t="str">
        <f t="shared" si="5"/>
        <v>VOYS</v>
      </c>
      <c r="Q29" s="205">
        <v>310</v>
      </c>
    </row>
    <row r="30" spans="2:17">
      <c r="B30" s="573"/>
      <c r="C30" s="224" t="s">
        <v>333</v>
      </c>
      <c r="D30" s="215" t="str">
        <f t="shared" si="2"/>
        <v>ORT</v>
      </c>
      <c r="E30" s="336">
        <v>560000</v>
      </c>
      <c r="F30" s="197"/>
      <c r="G30" s="225" t="s">
        <v>334</v>
      </c>
      <c r="H30" s="215" t="str">
        <f t="shared" si="3"/>
        <v>OOW</v>
      </c>
      <c r="I30" s="222">
        <v>336000</v>
      </c>
      <c r="J30" s="201"/>
      <c r="K30" s="226" t="s">
        <v>333</v>
      </c>
      <c r="L30" s="215" t="str">
        <f>K30&amp;"RYS"</f>
        <v>ORYS</v>
      </c>
      <c r="M30" s="338">
        <v>370</v>
      </c>
      <c r="N30" s="201"/>
      <c r="O30" s="225" t="s">
        <v>334</v>
      </c>
      <c r="P30" s="215" t="str">
        <f>O30&amp;"OYS"</f>
        <v>OOYS</v>
      </c>
      <c r="Q30" s="205">
        <v>230</v>
      </c>
    </row>
    <row r="31" spans="2:17" ht="17.25" thickBot="1">
      <c r="B31" s="574"/>
      <c r="C31" s="228" t="s">
        <v>335</v>
      </c>
      <c r="D31" s="229" t="str">
        <f t="shared" si="2"/>
        <v>GRT</v>
      </c>
      <c r="E31" s="341">
        <v>3142000</v>
      </c>
      <c r="F31" s="197"/>
      <c r="G31" s="231"/>
      <c r="H31" s="229"/>
      <c r="I31" s="232" t="s">
        <v>310</v>
      </c>
      <c r="J31" s="201"/>
      <c r="K31" s="231" t="s">
        <v>335</v>
      </c>
      <c r="L31" s="229" t="str">
        <f>K31&amp;"RT"</f>
        <v>GRT</v>
      </c>
      <c r="M31" s="342">
        <v>2860</v>
      </c>
      <c r="N31" s="201"/>
      <c r="O31" s="231"/>
      <c r="P31" s="229"/>
      <c r="Q31" s="233" t="s">
        <v>310</v>
      </c>
    </row>
    <row r="32" spans="2:17">
      <c r="B32" s="234"/>
      <c r="C32" s="235"/>
      <c r="D32" s="235"/>
      <c r="E32" s="236"/>
      <c r="F32" s="197"/>
      <c r="G32" s="201"/>
      <c r="H32" s="201"/>
      <c r="I32" s="237"/>
      <c r="J32" s="201"/>
      <c r="K32" s="238"/>
      <c r="L32" s="238"/>
      <c r="M32" s="239"/>
      <c r="N32" s="201"/>
      <c r="O32" s="201"/>
      <c r="P32" s="201"/>
      <c r="Q32" s="240"/>
    </row>
  </sheetData>
  <mergeCells count="7">
    <mergeCell ref="B17:B31"/>
    <mergeCell ref="B4:Q4"/>
    <mergeCell ref="C6:I6"/>
    <mergeCell ref="K6:Q6"/>
    <mergeCell ref="C7:I7"/>
    <mergeCell ref="K7:Q7"/>
    <mergeCell ref="B9:B16"/>
  </mergeCells>
  <phoneticPr fontId="2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6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E06B6-AE3D-402F-B0D9-6965BECF9657}">
  <sheetPr>
    <tabColor rgb="FF002060"/>
    <pageSetUpPr fitToPage="1"/>
  </sheetPr>
  <dimension ref="A1:Q32"/>
  <sheetViews>
    <sheetView showGridLines="0" view="pageBreakPreview" zoomScale="85" zoomScaleNormal="85" zoomScaleSheetLayoutView="85" workbookViewId="0">
      <selection activeCell="B5" sqref="B5"/>
    </sheetView>
  </sheetViews>
  <sheetFormatPr defaultColWidth="9" defaultRowHeight="16.5"/>
  <cols>
    <col min="1" max="2" width="9" style="185"/>
    <col min="3" max="3" width="5.125" style="185" bestFit="1" customWidth="1"/>
    <col min="4" max="4" width="11" style="185" bestFit="1" customWidth="1"/>
    <col min="5" max="5" width="13" style="185" bestFit="1" customWidth="1"/>
    <col min="6" max="6" width="2.875" style="185" customWidth="1"/>
    <col min="7" max="7" width="5.125" style="185" bestFit="1" customWidth="1"/>
    <col min="8" max="8" width="11" style="185" bestFit="1" customWidth="1"/>
    <col min="9" max="9" width="13" style="185" customWidth="1"/>
    <col min="10" max="10" width="2.875" style="185" customWidth="1"/>
    <col min="11" max="11" width="4.75" style="185" customWidth="1"/>
    <col min="12" max="12" width="11" style="185" bestFit="1" customWidth="1"/>
    <col min="13" max="13" width="13.125" style="185" bestFit="1" customWidth="1"/>
    <col min="14" max="14" width="2.875" style="185" customWidth="1"/>
    <col min="15" max="15" width="4.875" style="185" bestFit="1" customWidth="1"/>
    <col min="16" max="16" width="11" style="185" bestFit="1" customWidth="1"/>
    <col min="17" max="17" width="13" style="185" bestFit="1" customWidth="1"/>
    <col min="18" max="16384" width="9" style="185"/>
  </cols>
  <sheetData>
    <row r="1" spans="1:17" s="118" customFormat="1" ht="19.5">
      <c r="C1" s="119"/>
      <c r="G1" s="184"/>
      <c r="H1" s="184"/>
      <c r="I1" s="184"/>
      <c r="J1" s="184"/>
      <c r="K1" s="184"/>
    </row>
    <row r="2" spans="1:17" s="118" customFormat="1" ht="19.5">
      <c r="C2" s="119"/>
      <c r="G2" s="184"/>
      <c r="H2" s="184"/>
      <c r="I2" s="184"/>
      <c r="J2" s="184"/>
      <c r="K2" s="184"/>
    </row>
    <row r="3" spans="1:17" s="118" customFormat="1" ht="19.5">
      <c r="C3" s="119"/>
      <c r="G3" s="184"/>
      <c r="H3" s="184"/>
      <c r="I3" s="184"/>
      <c r="J3" s="184"/>
      <c r="K3" s="184"/>
    </row>
    <row r="4" spans="1:17" s="118" customFormat="1" ht="26.45" customHeight="1">
      <c r="A4" s="155"/>
      <c r="B4" s="575" t="s">
        <v>558</v>
      </c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</row>
    <row r="6" spans="1:17" ht="30.75" customHeight="1">
      <c r="C6" s="576" t="s">
        <v>531</v>
      </c>
      <c r="D6" s="576"/>
      <c r="E6" s="576"/>
      <c r="F6" s="576"/>
      <c r="G6" s="576"/>
      <c r="H6" s="576"/>
      <c r="I6" s="576"/>
      <c r="J6" s="186"/>
      <c r="K6" s="576" t="s">
        <v>532</v>
      </c>
      <c r="L6" s="576"/>
      <c r="M6" s="576"/>
      <c r="N6" s="576"/>
      <c r="O6" s="576"/>
      <c r="P6" s="576"/>
      <c r="Q6" s="576"/>
    </row>
    <row r="7" spans="1:17" ht="17.25" thickBot="1">
      <c r="C7" s="577" t="s">
        <v>297</v>
      </c>
      <c r="D7" s="577"/>
      <c r="E7" s="578"/>
      <c r="F7" s="578"/>
      <c r="G7" s="578"/>
      <c r="H7" s="578"/>
      <c r="I7" s="578"/>
      <c r="K7" s="578" t="s">
        <v>298</v>
      </c>
      <c r="L7" s="578"/>
      <c r="M7" s="578"/>
      <c r="N7" s="577"/>
      <c r="O7" s="577"/>
      <c r="P7" s="577"/>
      <c r="Q7" s="577"/>
    </row>
    <row r="8" spans="1:17" ht="17.25" thickBot="1">
      <c r="C8" s="187" t="s">
        <v>299</v>
      </c>
      <c r="D8" s="188" t="s">
        <v>300</v>
      </c>
      <c r="E8" s="189" t="s">
        <v>301</v>
      </c>
      <c r="F8" s="190"/>
      <c r="G8" s="191" t="s">
        <v>302</v>
      </c>
      <c r="H8" s="192" t="s">
        <v>300</v>
      </c>
      <c r="I8" s="193" t="s">
        <v>301</v>
      </c>
      <c r="J8" s="194"/>
      <c r="K8" s="187" t="s">
        <v>299</v>
      </c>
      <c r="L8" s="188" t="s">
        <v>300</v>
      </c>
      <c r="M8" s="189" t="s">
        <v>301</v>
      </c>
      <c r="N8" s="194"/>
      <c r="O8" s="191" t="s">
        <v>302</v>
      </c>
      <c r="P8" s="192" t="s">
        <v>300</v>
      </c>
      <c r="Q8" s="193" t="s">
        <v>301</v>
      </c>
    </row>
    <row r="9" spans="1:17">
      <c r="B9" s="579" t="s">
        <v>402</v>
      </c>
      <c r="C9" s="195" t="s">
        <v>303</v>
      </c>
      <c r="D9" s="196" t="str">
        <f>C9&amp;"PRT"</f>
        <v>JPRT</v>
      </c>
      <c r="E9" s="331">
        <v>6180000</v>
      </c>
      <c r="F9" s="197"/>
      <c r="G9" s="198" t="s">
        <v>303</v>
      </c>
      <c r="H9" s="199" t="str">
        <f>G9&amp;"PO"</f>
        <v>JPO</v>
      </c>
      <c r="I9" s="200">
        <v>3708000</v>
      </c>
      <c r="J9" s="201"/>
      <c r="K9" s="202" t="s">
        <v>303</v>
      </c>
      <c r="L9" s="196" t="str">
        <f>K9&amp;"RPSU"</f>
        <v>JRPSU</v>
      </c>
      <c r="M9" s="203">
        <v>5020</v>
      </c>
      <c r="N9" s="201"/>
      <c r="O9" s="198" t="s">
        <v>303</v>
      </c>
      <c r="P9" s="199" t="str">
        <f>O9&amp;"PSU"</f>
        <v>JPSU</v>
      </c>
      <c r="Q9" s="332">
        <v>3010</v>
      </c>
    </row>
    <row r="10" spans="1:17">
      <c r="B10" s="580"/>
      <c r="C10" s="198" t="s">
        <v>304</v>
      </c>
      <c r="D10" s="199" t="str">
        <f t="shared" ref="D10:D16" si="0">C10&amp;"PRT"</f>
        <v>CPRT</v>
      </c>
      <c r="E10" s="200">
        <v>4640000</v>
      </c>
      <c r="F10" s="197"/>
      <c r="G10" s="198" t="s">
        <v>304</v>
      </c>
      <c r="H10" s="199" t="str">
        <f t="shared" ref="H10:H15" si="1">G10&amp;"PO"</f>
        <v>CPO</v>
      </c>
      <c r="I10" s="200">
        <v>2784000</v>
      </c>
      <c r="J10" s="201"/>
      <c r="K10" s="204" t="s">
        <v>304</v>
      </c>
      <c r="L10" s="199" t="str">
        <f t="shared" ref="L10:L31" si="2">K10&amp;"RPSU"</f>
        <v>CRPSU</v>
      </c>
      <c r="M10" s="205">
        <v>3770</v>
      </c>
      <c r="N10" s="201"/>
      <c r="O10" s="198" t="s">
        <v>304</v>
      </c>
      <c r="P10" s="199" t="str">
        <f t="shared" ref="P10:P30" si="3">O10&amp;"PSU"</f>
        <v>CPSU</v>
      </c>
      <c r="Q10" s="206">
        <v>2260</v>
      </c>
    </row>
    <row r="11" spans="1:17">
      <c r="B11" s="580"/>
      <c r="C11" s="198" t="s">
        <v>305</v>
      </c>
      <c r="D11" s="199" t="str">
        <f t="shared" si="0"/>
        <v>DPRT</v>
      </c>
      <c r="E11" s="333">
        <v>3400000</v>
      </c>
      <c r="F11" s="197"/>
      <c r="G11" s="198" t="s">
        <v>305</v>
      </c>
      <c r="H11" s="199" t="str">
        <f t="shared" si="1"/>
        <v>DPO</v>
      </c>
      <c r="I11" s="200">
        <v>2040000</v>
      </c>
      <c r="J11" s="201"/>
      <c r="K11" s="204" t="s">
        <v>305</v>
      </c>
      <c r="L11" s="199" t="str">
        <f t="shared" si="2"/>
        <v>DRPSU</v>
      </c>
      <c r="M11" s="207">
        <v>2760</v>
      </c>
      <c r="N11" s="201"/>
      <c r="O11" s="198" t="s">
        <v>305</v>
      </c>
      <c r="P11" s="199" t="str">
        <f t="shared" si="3"/>
        <v>DPSU</v>
      </c>
      <c r="Q11" s="208">
        <v>1660</v>
      </c>
    </row>
    <row r="12" spans="1:17">
      <c r="B12" s="580"/>
      <c r="C12" s="198" t="s">
        <v>306</v>
      </c>
      <c r="D12" s="199" t="str">
        <f t="shared" si="0"/>
        <v>PPRT</v>
      </c>
      <c r="E12" s="200">
        <v>2950000</v>
      </c>
      <c r="F12" s="197"/>
      <c r="G12" s="198" t="s">
        <v>306</v>
      </c>
      <c r="H12" s="199" t="str">
        <f t="shared" si="1"/>
        <v>PPO</v>
      </c>
      <c r="I12" s="200">
        <v>1770000</v>
      </c>
      <c r="J12" s="201"/>
      <c r="K12" s="204" t="s">
        <v>306</v>
      </c>
      <c r="L12" s="199" t="str">
        <f t="shared" si="2"/>
        <v>PRPSU</v>
      </c>
      <c r="M12" s="205">
        <v>2400</v>
      </c>
      <c r="N12" s="201"/>
      <c r="O12" s="198" t="s">
        <v>306</v>
      </c>
      <c r="P12" s="199" t="str">
        <f t="shared" si="3"/>
        <v>PPSU</v>
      </c>
      <c r="Q12" s="208">
        <v>1440</v>
      </c>
    </row>
    <row r="13" spans="1:17">
      <c r="B13" s="580"/>
      <c r="C13" s="198" t="s">
        <v>307</v>
      </c>
      <c r="D13" s="199" t="str">
        <f t="shared" si="0"/>
        <v>RPRT</v>
      </c>
      <c r="E13" s="200">
        <v>2350000</v>
      </c>
      <c r="F13" s="197"/>
      <c r="G13" s="198" t="s">
        <v>307</v>
      </c>
      <c r="H13" s="199" t="str">
        <f t="shared" si="1"/>
        <v>RPO</v>
      </c>
      <c r="I13" s="200">
        <v>1410000</v>
      </c>
      <c r="J13" s="201"/>
      <c r="K13" s="204" t="s">
        <v>307</v>
      </c>
      <c r="L13" s="199" t="str">
        <f t="shared" si="2"/>
        <v>RRPSU</v>
      </c>
      <c r="M13" s="205">
        <v>1910</v>
      </c>
      <c r="N13" s="201"/>
      <c r="O13" s="198" t="s">
        <v>307</v>
      </c>
      <c r="P13" s="199" t="str">
        <f t="shared" si="3"/>
        <v>RPSU</v>
      </c>
      <c r="Q13" s="208">
        <v>1140</v>
      </c>
    </row>
    <row r="14" spans="1:17">
      <c r="B14" s="580"/>
      <c r="C14" s="198" t="s">
        <v>308</v>
      </c>
      <c r="D14" s="199" t="str">
        <f t="shared" si="0"/>
        <v>ZPRT</v>
      </c>
      <c r="E14" s="200">
        <v>1750000</v>
      </c>
      <c r="F14" s="197"/>
      <c r="G14" s="198" t="s">
        <v>308</v>
      </c>
      <c r="H14" s="199" t="str">
        <f t="shared" si="1"/>
        <v>ZPO</v>
      </c>
      <c r="I14" s="200">
        <v>1050000</v>
      </c>
      <c r="J14" s="201"/>
      <c r="K14" s="204" t="s">
        <v>308</v>
      </c>
      <c r="L14" s="199" t="str">
        <f t="shared" si="2"/>
        <v>ZRPSU</v>
      </c>
      <c r="M14" s="205">
        <v>1420</v>
      </c>
      <c r="N14" s="201"/>
      <c r="O14" s="198" t="s">
        <v>308</v>
      </c>
      <c r="P14" s="199" t="str">
        <f t="shared" si="3"/>
        <v>ZPSU</v>
      </c>
      <c r="Q14" s="208">
        <v>850</v>
      </c>
    </row>
    <row r="15" spans="1:17" s="227" customFormat="1">
      <c r="B15" s="580"/>
      <c r="C15" s="198" t="s">
        <v>506</v>
      </c>
      <c r="D15" s="199" t="str">
        <f t="shared" si="0"/>
        <v>WPRT</v>
      </c>
      <c r="E15" s="200">
        <v>1300000</v>
      </c>
      <c r="F15" s="197"/>
      <c r="G15" s="198" t="s">
        <v>506</v>
      </c>
      <c r="H15" s="199" t="str">
        <f t="shared" si="1"/>
        <v>WPO</v>
      </c>
      <c r="I15" s="200">
        <v>780000</v>
      </c>
      <c r="J15" s="201"/>
      <c r="K15" s="380" t="s">
        <v>506</v>
      </c>
      <c r="L15" s="381" t="str">
        <f t="shared" si="2"/>
        <v>WRPSU</v>
      </c>
      <c r="M15" s="382">
        <v>1060</v>
      </c>
      <c r="N15" s="201"/>
      <c r="O15" s="383" t="s">
        <v>506</v>
      </c>
      <c r="P15" s="381" t="str">
        <f t="shared" si="3"/>
        <v>WPSU</v>
      </c>
      <c r="Q15" s="384">
        <v>630</v>
      </c>
    </row>
    <row r="16" spans="1:17" ht="17.25" thickBot="1">
      <c r="B16" s="581"/>
      <c r="C16" s="209" t="s">
        <v>309</v>
      </c>
      <c r="D16" s="210" t="str">
        <f t="shared" si="0"/>
        <v>TPRT</v>
      </c>
      <c r="E16" s="339">
        <v>6766000</v>
      </c>
      <c r="F16" s="197"/>
      <c r="G16" s="198"/>
      <c r="H16" s="199"/>
      <c r="I16" s="212"/>
      <c r="J16" s="201"/>
      <c r="K16" s="198" t="s">
        <v>309</v>
      </c>
      <c r="L16" s="210" t="str">
        <f t="shared" si="2"/>
        <v>TRPSU</v>
      </c>
      <c r="M16" s="205">
        <v>5500</v>
      </c>
      <c r="N16" s="201"/>
      <c r="O16" s="198"/>
      <c r="P16" s="199"/>
      <c r="Q16" s="213"/>
    </row>
    <row r="17" spans="2:17">
      <c r="B17" s="572" t="s">
        <v>403</v>
      </c>
      <c r="C17" s="270" t="s">
        <v>311</v>
      </c>
      <c r="D17" s="217" t="str">
        <f>C17&amp;"YRT"</f>
        <v>YYRT</v>
      </c>
      <c r="E17" s="340">
        <v>3762000</v>
      </c>
      <c r="F17" s="197"/>
      <c r="G17" s="216" t="s">
        <v>312</v>
      </c>
      <c r="H17" s="217" t="str">
        <f>G17&amp;"YO"</f>
        <v>YYO</v>
      </c>
      <c r="I17" s="334">
        <v>2257000</v>
      </c>
      <c r="J17" s="201"/>
      <c r="K17" s="218" t="s">
        <v>312</v>
      </c>
      <c r="L17" s="217" t="str">
        <f t="shared" si="2"/>
        <v>YRPSU</v>
      </c>
      <c r="M17" s="335">
        <v>3060</v>
      </c>
      <c r="N17" s="201"/>
      <c r="O17" s="216" t="s">
        <v>312</v>
      </c>
      <c r="P17" s="217" t="str">
        <f t="shared" si="3"/>
        <v>YPSU</v>
      </c>
      <c r="Q17" s="332">
        <v>1840</v>
      </c>
    </row>
    <row r="18" spans="2:17">
      <c r="B18" s="573"/>
      <c r="C18" s="219" t="s">
        <v>313</v>
      </c>
      <c r="D18" s="215" t="str">
        <f t="shared" ref="D18:D31" si="4">C18&amp;"YRT"</f>
        <v>BYRT</v>
      </c>
      <c r="E18" s="336">
        <v>3190000</v>
      </c>
      <c r="F18" s="220"/>
      <c r="G18" s="221" t="s">
        <v>313</v>
      </c>
      <c r="H18" s="215" t="str">
        <f t="shared" ref="H18:H30" si="5">G18&amp;"YO"</f>
        <v>BYO</v>
      </c>
      <c r="I18" s="222">
        <v>1914000</v>
      </c>
      <c r="J18" s="201"/>
      <c r="K18" s="223" t="s">
        <v>313</v>
      </c>
      <c r="L18" s="215" t="str">
        <f t="shared" si="2"/>
        <v>BRPSU</v>
      </c>
      <c r="M18" s="337">
        <v>2590</v>
      </c>
      <c r="N18" s="201"/>
      <c r="O18" s="221" t="s">
        <v>313</v>
      </c>
      <c r="P18" s="215" t="str">
        <f t="shared" si="3"/>
        <v>BPSU</v>
      </c>
      <c r="Q18" s="208">
        <v>1550</v>
      </c>
    </row>
    <row r="19" spans="2:17">
      <c r="B19" s="573"/>
      <c r="C19" s="224" t="s">
        <v>314</v>
      </c>
      <c r="D19" s="215" t="str">
        <f t="shared" si="4"/>
        <v>MYRT</v>
      </c>
      <c r="E19" s="336">
        <v>2730000</v>
      </c>
      <c r="F19" s="220"/>
      <c r="G19" s="225" t="s">
        <v>315</v>
      </c>
      <c r="H19" s="215" t="str">
        <f t="shared" si="5"/>
        <v>MYO</v>
      </c>
      <c r="I19" s="222">
        <v>1638000</v>
      </c>
      <c r="J19" s="201"/>
      <c r="K19" s="226" t="s">
        <v>314</v>
      </c>
      <c r="L19" s="215" t="str">
        <f t="shared" si="2"/>
        <v>MRPSU</v>
      </c>
      <c r="M19" s="337">
        <v>2220</v>
      </c>
      <c r="N19" s="201"/>
      <c r="O19" s="225" t="s">
        <v>314</v>
      </c>
      <c r="P19" s="215" t="str">
        <f t="shared" si="3"/>
        <v>MPSU</v>
      </c>
      <c r="Q19" s="208">
        <v>1330</v>
      </c>
    </row>
    <row r="20" spans="2:17">
      <c r="B20" s="573"/>
      <c r="C20" s="224" t="s">
        <v>316</v>
      </c>
      <c r="D20" s="215" t="str">
        <f t="shared" si="4"/>
        <v>HYRT</v>
      </c>
      <c r="E20" s="336">
        <v>2390000</v>
      </c>
      <c r="F20" s="220"/>
      <c r="G20" s="225" t="s">
        <v>316</v>
      </c>
      <c r="H20" s="215" t="str">
        <f t="shared" si="5"/>
        <v>HYO</v>
      </c>
      <c r="I20" s="222">
        <v>1434000</v>
      </c>
      <c r="J20" s="201"/>
      <c r="K20" s="226" t="s">
        <v>316</v>
      </c>
      <c r="L20" s="215" t="str">
        <f t="shared" si="2"/>
        <v>HRPSU</v>
      </c>
      <c r="M20" s="337">
        <v>1940</v>
      </c>
      <c r="N20" s="201"/>
      <c r="O20" s="225" t="s">
        <v>316</v>
      </c>
      <c r="P20" s="215" t="str">
        <f t="shared" si="3"/>
        <v>HPSU</v>
      </c>
      <c r="Q20" s="208">
        <v>1160</v>
      </c>
    </row>
    <row r="21" spans="2:17">
      <c r="B21" s="573"/>
      <c r="C21" s="224" t="s">
        <v>317</v>
      </c>
      <c r="D21" s="215" t="str">
        <f t="shared" si="4"/>
        <v>EYRT</v>
      </c>
      <c r="E21" s="336">
        <v>2150000</v>
      </c>
      <c r="F21" s="220"/>
      <c r="G21" s="225" t="s">
        <v>318</v>
      </c>
      <c r="H21" s="215" t="str">
        <f t="shared" si="5"/>
        <v>EYO</v>
      </c>
      <c r="I21" s="222">
        <v>1290000</v>
      </c>
      <c r="J21" s="201"/>
      <c r="K21" s="226" t="s">
        <v>317</v>
      </c>
      <c r="L21" s="215" t="str">
        <f t="shared" si="2"/>
        <v>ERPSU</v>
      </c>
      <c r="M21" s="337">
        <v>1750</v>
      </c>
      <c r="N21" s="201"/>
      <c r="O21" s="225" t="s">
        <v>318</v>
      </c>
      <c r="P21" s="215" t="str">
        <f t="shared" si="3"/>
        <v>EPSU</v>
      </c>
      <c r="Q21" s="208">
        <v>1050</v>
      </c>
    </row>
    <row r="22" spans="2:17">
      <c r="B22" s="573"/>
      <c r="C22" s="224" t="s">
        <v>319</v>
      </c>
      <c r="D22" s="215" t="str">
        <f t="shared" si="4"/>
        <v>LYRT</v>
      </c>
      <c r="E22" s="336">
        <v>1870000</v>
      </c>
      <c r="F22" s="220"/>
      <c r="G22" s="225" t="s">
        <v>320</v>
      </c>
      <c r="H22" s="215" t="str">
        <f t="shared" si="5"/>
        <v>LYO</v>
      </c>
      <c r="I22" s="222">
        <v>1122000</v>
      </c>
      <c r="J22" s="201"/>
      <c r="K22" s="226" t="s">
        <v>319</v>
      </c>
      <c r="L22" s="215" t="str">
        <f t="shared" si="2"/>
        <v>LRPSU</v>
      </c>
      <c r="M22" s="337">
        <v>1520</v>
      </c>
      <c r="N22" s="201"/>
      <c r="O22" s="225" t="s">
        <v>319</v>
      </c>
      <c r="P22" s="215" t="str">
        <f t="shared" si="3"/>
        <v>LPSU</v>
      </c>
      <c r="Q22" s="208">
        <v>910</v>
      </c>
    </row>
    <row r="23" spans="2:17">
      <c r="B23" s="573"/>
      <c r="C23" s="224" t="s">
        <v>321</v>
      </c>
      <c r="D23" s="215" t="str">
        <f t="shared" si="4"/>
        <v>QYRT</v>
      </c>
      <c r="E23" s="336">
        <v>1650000</v>
      </c>
      <c r="F23" s="197"/>
      <c r="G23" s="225" t="s">
        <v>321</v>
      </c>
      <c r="H23" s="215" t="str">
        <f t="shared" si="5"/>
        <v>QYO</v>
      </c>
      <c r="I23" s="222">
        <v>990000</v>
      </c>
      <c r="J23" s="201"/>
      <c r="K23" s="226" t="s">
        <v>321</v>
      </c>
      <c r="L23" s="215" t="str">
        <f t="shared" si="2"/>
        <v>QRPSU</v>
      </c>
      <c r="M23" s="337">
        <v>1340</v>
      </c>
      <c r="N23" s="201"/>
      <c r="O23" s="225" t="s">
        <v>321</v>
      </c>
      <c r="P23" s="215" t="str">
        <f t="shared" si="3"/>
        <v>QPSU</v>
      </c>
      <c r="Q23" s="208">
        <v>810</v>
      </c>
    </row>
    <row r="24" spans="2:17">
      <c r="B24" s="573"/>
      <c r="C24" s="224" t="s">
        <v>322</v>
      </c>
      <c r="D24" s="215" t="str">
        <f t="shared" si="4"/>
        <v>NYRT</v>
      </c>
      <c r="E24" s="336">
        <v>1520000</v>
      </c>
      <c r="F24" s="197"/>
      <c r="G24" s="225" t="s">
        <v>323</v>
      </c>
      <c r="H24" s="215" t="str">
        <f t="shared" si="5"/>
        <v>NYO</v>
      </c>
      <c r="I24" s="222">
        <v>912000</v>
      </c>
      <c r="J24" s="201"/>
      <c r="K24" s="226" t="s">
        <v>322</v>
      </c>
      <c r="L24" s="215" t="str">
        <f t="shared" si="2"/>
        <v>NRPSU</v>
      </c>
      <c r="M24" s="337">
        <v>1240</v>
      </c>
      <c r="N24" s="201"/>
      <c r="O24" s="225" t="s">
        <v>323</v>
      </c>
      <c r="P24" s="215" t="str">
        <f t="shared" si="3"/>
        <v>NPSU</v>
      </c>
      <c r="Q24" s="208">
        <v>740</v>
      </c>
    </row>
    <row r="25" spans="2:17">
      <c r="B25" s="573"/>
      <c r="C25" s="224" t="s">
        <v>324</v>
      </c>
      <c r="D25" s="215" t="str">
        <f t="shared" si="4"/>
        <v>SYRT</v>
      </c>
      <c r="E25" s="336">
        <v>1380000</v>
      </c>
      <c r="F25" s="197"/>
      <c r="G25" s="225" t="s">
        <v>325</v>
      </c>
      <c r="H25" s="215" t="str">
        <f t="shared" si="5"/>
        <v>SYO</v>
      </c>
      <c r="I25" s="222">
        <v>828000</v>
      </c>
      <c r="J25" s="201"/>
      <c r="K25" s="226" t="s">
        <v>324</v>
      </c>
      <c r="L25" s="215" t="str">
        <f t="shared" si="2"/>
        <v>SRPSU</v>
      </c>
      <c r="M25" s="337">
        <v>1120</v>
      </c>
      <c r="N25" s="201"/>
      <c r="O25" s="225" t="s">
        <v>324</v>
      </c>
      <c r="P25" s="215" t="str">
        <f t="shared" si="3"/>
        <v>SPSU</v>
      </c>
      <c r="Q25" s="208">
        <v>670</v>
      </c>
    </row>
    <row r="26" spans="2:17">
      <c r="B26" s="573"/>
      <c r="C26" s="224" t="s">
        <v>326</v>
      </c>
      <c r="D26" s="215" t="str">
        <f t="shared" si="4"/>
        <v>AYRT</v>
      </c>
      <c r="E26" s="336">
        <v>1220000</v>
      </c>
      <c r="F26" s="197"/>
      <c r="G26" s="225" t="s">
        <v>326</v>
      </c>
      <c r="H26" s="215" t="str">
        <f t="shared" si="5"/>
        <v>AYO</v>
      </c>
      <c r="I26" s="222">
        <v>732000</v>
      </c>
      <c r="J26" s="201"/>
      <c r="K26" s="226" t="s">
        <v>326</v>
      </c>
      <c r="L26" s="215" t="str">
        <f t="shared" si="2"/>
        <v>ARPSU</v>
      </c>
      <c r="M26" s="337">
        <v>990</v>
      </c>
      <c r="N26" s="201"/>
      <c r="O26" s="225" t="s">
        <v>326</v>
      </c>
      <c r="P26" s="215" t="str">
        <f t="shared" si="3"/>
        <v>APSU</v>
      </c>
      <c r="Q26" s="208">
        <v>600</v>
      </c>
    </row>
    <row r="27" spans="2:17">
      <c r="B27" s="573"/>
      <c r="C27" s="224" t="s">
        <v>327</v>
      </c>
      <c r="D27" s="215" t="str">
        <f t="shared" si="4"/>
        <v>FYRT</v>
      </c>
      <c r="E27" s="336">
        <v>1100000</v>
      </c>
      <c r="F27" s="197"/>
      <c r="G27" s="225" t="s">
        <v>328</v>
      </c>
      <c r="H27" s="215" t="str">
        <f t="shared" si="5"/>
        <v>FYO</v>
      </c>
      <c r="I27" s="222">
        <v>660000</v>
      </c>
      <c r="J27" s="201"/>
      <c r="K27" s="226" t="s">
        <v>327</v>
      </c>
      <c r="L27" s="215" t="str">
        <f t="shared" si="2"/>
        <v>FRPSU</v>
      </c>
      <c r="M27" s="337">
        <v>890</v>
      </c>
      <c r="N27" s="201"/>
      <c r="O27" s="225" t="s">
        <v>328</v>
      </c>
      <c r="P27" s="215" t="str">
        <f t="shared" si="3"/>
        <v>FPSU</v>
      </c>
      <c r="Q27" s="208">
        <v>540</v>
      </c>
    </row>
    <row r="28" spans="2:17">
      <c r="B28" s="573"/>
      <c r="C28" s="224" t="s">
        <v>329</v>
      </c>
      <c r="D28" s="215" t="str">
        <f t="shared" si="4"/>
        <v>KYRT</v>
      </c>
      <c r="E28" s="336">
        <v>920000</v>
      </c>
      <c r="F28" s="197"/>
      <c r="G28" s="225" t="s">
        <v>329</v>
      </c>
      <c r="H28" s="215" t="str">
        <f t="shared" si="5"/>
        <v>KYO</v>
      </c>
      <c r="I28" s="222">
        <v>552000</v>
      </c>
      <c r="J28" s="201"/>
      <c r="K28" s="226" t="s">
        <v>329</v>
      </c>
      <c r="L28" s="215" t="str">
        <f t="shared" si="2"/>
        <v>KRPSU</v>
      </c>
      <c r="M28" s="337">
        <v>750</v>
      </c>
      <c r="N28" s="201"/>
      <c r="O28" s="225" t="s">
        <v>330</v>
      </c>
      <c r="P28" s="215" t="str">
        <f t="shared" si="3"/>
        <v>KPSU</v>
      </c>
      <c r="Q28" s="205">
        <v>550</v>
      </c>
    </row>
    <row r="29" spans="2:17">
      <c r="B29" s="573"/>
      <c r="C29" s="224" t="s">
        <v>331</v>
      </c>
      <c r="D29" s="215" t="str">
        <f t="shared" si="4"/>
        <v>VYRT</v>
      </c>
      <c r="E29" s="336">
        <v>780000</v>
      </c>
      <c r="F29" s="197"/>
      <c r="G29" s="225" t="s">
        <v>332</v>
      </c>
      <c r="H29" s="215" t="str">
        <f t="shared" si="5"/>
        <v>VYO</v>
      </c>
      <c r="I29" s="222">
        <v>468000</v>
      </c>
      <c r="J29" s="201"/>
      <c r="K29" s="226" t="s">
        <v>331</v>
      </c>
      <c r="L29" s="215" t="str">
        <f t="shared" si="2"/>
        <v>VRPSU</v>
      </c>
      <c r="M29" s="338">
        <v>630</v>
      </c>
      <c r="N29" s="201"/>
      <c r="O29" s="225" t="s">
        <v>332</v>
      </c>
      <c r="P29" s="215" t="str">
        <f t="shared" si="3"/>
        <v>VPSU</v>
      </c>
      <c r="Q29" s="205">
        <v>380</v>
      </c>
    </row>
    <row r="30" spans="2:17">
      <c r="B30" s="573"/>
      <c r="C30" s="224" t="s">
        <v>333</v>
      </c>
      <c r="D30" s="215" t="str">
        <f t="shared" si="4"/>
        <v>OYRT</v>
      </c>
      <c r="E30" s="336">
        <v>640000</v>
      </c>
      <c r="F30" s="197"/>
      <c r="G30" s="225" t="s">
        <v>334</v>
      </c>
      <c r="H30" s="215" t="str">
        <f t="shared" si="5"/>
        <v>OYO</v>
      </c>
      <c r="I30" s="222">
        <v>384000</v>
      </c>
      <c r="J30" s="201"/>
      <c r="K30" s="226" t="s">
        <v>333</v>
      </c>
      <c r="L30" s="215" t="str">
        <f t="shared" si="2"/>
        <v>ORPSU</v>
      </c>
      <c r="M30" s="338">
        <v>520</v>
      </c>
      <c r="N30" s="201"/>
      <c r="O30" s="225" t="s">
        <v>334</v>
      </c>
      <c r="P30" s="215" t="str">
        <f t="shared" si="3"/>
        <v>OPSU</v>
      </c>
      <c r="Q30" s="205">
        <v>310</v>
      </c>
    </row>
    <row r="31" spans="2:17" ht="17.25" thickBot="1">
      <c r="B31" s="574"/>
      <c r="C31" s="228" t="s">
        <v>335</v>
      </c>
      <c r="D31" s="229" t="str">
        <f t="shared" si="4"/>
        <v>GYRT</v>
      </c>
      <c r="E31" s="341">
        <v>4291000</v>
      </c>
      <c r="F31" s="197"/>
      <c r="G31" s="231"/>
      <c r="H31" s="229"/>
      <c r="I31" s="232"/>
      <c r="J31" s="201"/>
      <c r="K31" s="231" t="s">
        <v>335</v>
      </c>
      <c r="L31" s="229" t="str">
        <f t="shared" si="2"/>
        <v>GRPSU</v>
      </c>
      <c r="M31" s="342">
        <v>3490</v>
      </c>
      <c r="N31" s="201"/>
      <c r="O31" s="231"/>
      <c r="P31" s="229"/>
      <c r="Q31" s="233"/>
    </row>
    <row r="32" spans="2:17">
      <c r="B32" s="234"/>
      <c r="C32" s="235"/>
      <c r="D32" s="235"/>
      <c r="E32" s="236"/>
      <c r="F32" s="197"/>
      <c r="G32" s="201"/>
      <c r="H32" s="201"/>
      <c r="I32" s="237"/>
      <c r="J32" s="201"/>
      <c r="K32" s="238"/>
      <c r="L32" s="238"/>
      <c r="M32" s="239"/>
      <c r="N32" s="201"/>
      <c r="O32" s="201"/>
      <c r="P32" s="201"/>
      <c r="Q32" s="240"/>
    </row>
  </sheetData>
  <mergeCells count="7">
    <mergeCell ref="B17:B31"/>
    <mergeCell ref="B4:Q4"/>
    <mergeCell ref="C6:I6"/>
    <mergeCell ref="K6:Q6"/>
    <mergeCell ref="C7:I7"/>
    <mergeCell ref="K7:Q7"/>
    <mergeCell ref="B9:B16"/>
  </mergeCells>
  <phoneticPr fontId="2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6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E8441-673A-4879-A390-0C0799D5F9BC}">
  <sheetPr>
    <tabColor rgb="FF002060"/>
    <pageSetUpPr fitToPage="1"/>
  </sheetPr>
  <dimension ref="A1:R32"/>
  <sheetViews>
    <sheetView showGridLines="0" view="pageBreakPreview" zoomScale="85" zoomScaleNormal="85" zoomScaleSheetLayoutView="85" workbookViewId="0">
      <selection activeCell="P34" sqref="P34"/>
    </sheetView>
  </sheetViews>
  <sheetFormatPr defaultColWidth="9" defaultRowHeight="16.5"/>
  <cols>
    <col min="1" max="2" width="9" style="185"/>
    <col min="3" max="3" width="5.125" style="185" bestFit="1" customWidth="1"/>
    <col min="4" max="4" width="11" style="185" bestFit="1" customWidth="1"/>
    <col min="5" max="5" width="13" style="185" bestFit="1" customWidth="1"/>
    <col min="6" max="6" width="2.875" style="185" customWidth="1"/>
    <col min="7" max="7" width="5.125" style="185" bestFit="1" customWidth="1"/>
    <col min="8" max="8" width="11" style="185" bestFit="1" customWidth="1"/>
    <col min="9" max="9" width="13" style="185" customWidth="1"/>
    <col min="10" max="10" width="2.875" style="185" customWidth="1"/>
    <col min="11" max="11" width="4.75" style="185" customWidth="1"/>
    <col min="12" max="12" width="11" style="185" bestFit="1" customWidth="1"/>
    <col min="13" max="13" width="13.125" style="185" bestFit="1" customWidth="1"/>
    <col min="14" max="14" width="2.875" style="185" customWidth="1"/>
    <col min="15" max="15" width="4.875" style="185" bestFit="1" customWidth="1"/>
    <col min="16" max="16" width="11" style="185" bestFit="1" customWidth="1"/>
    <col min="17" max="17" width="13" style="185" bestFit="1" customWidth="1"/>
    <col min="18" max="18" width="2" style="185" customWidth="1"/>
    <col min="19" max="16384" width="9" style="185"/>
  </cols>
  <sheetData>
    <row r="1" spans="1:18" s="118" customFormat="1" ht="19.5">
      <c r="C1" s="119"/>
      <c r="G1" s="184"/>
      <c r="H1" s="184"/>
      <c r="I1" s="184"/>
      <c r="J1" s="184"/>
      <c r="K1" s="184"/>
    </row>
    <row r="2" spans="1:18" s="118" customFormat="1" ht="19.5">
      <c r="C2" s="119"/>
      <c r="G2" s="184"/>
      <c r="H2" s="184"/>
      <c r="I2" s="184"/>
      <c r="J2" s="184"/>
      <c r="K2" s="184"/>
    </row>
    <row r="3" spans="1:18" s="118" customFormat="1" ht="19.5">
      <c r="C3" s="119"/>
      <c r="G3" s="184"/>
      <c r="H3" s="184"/>
      <c r="I3" s="184"/>
      <c r="J3" s="184"/>
      <c r="K3" s="184"/>
    </row>
    <row r="4" spans="1:18" s="118" customFormat="1" ht="26.45" customHeight="1">
      <c r="A4" s="155"/>
      <c r="B4" s="575" t="s">
        <v>394</v>
      </c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252"/>
    </row>
    <row r="6" spans="1:18" ht="30.75" customHeight="1">
      <c r="C6" s="576" t="s">
        <v>535</v>
      </c>
      <c r="D6" s="576"/>
      <c r="E6" s="576"/>
      <c r="F6" s="576"/>
      <c r="G6" s="576"/>
      <c r="H6" s="576"/>
      <c r="I6" s="576"/>
      <c r="J6" s="186"/>
      <c r="K6" s="576" t="s">
        <v>536</v>
      </c>
      <c r="L6" s="576"/>
      <c r="M6" s="576"/>
      <c r="N6" s="576"/>
      <c r="O6" s="576"/>
      <c r="P6" s="576"/>
      <c r="Q6" s="576"/>
    </row>
    <row r="7" spans="1:18" ht="17.25" thickBot="1">
      <c r="C7" s="577" t="s">
        <v>297</v>
      </c>
      <c r="D7" s="577"/>
      <c r="E7" s="577"/>
      <c r="F7" s="577"/>
      <c r="G7" s="577"/>
      <c r="H7" s="577"/>
      <c r="I7" s="577"/>
      <c r="K7" s="583" t="s">
        <v>534</v>
      </c>
      <c r="L7" s="578"/>
      <c r="M7" s="578"/>
      <c r="N7" s="578"/>
      <c r="O7" s="578"/>
      <c r="P7" s="578"/>
      <c r="Q7" s="578"/>
    </row>
    <row r="8" spans="1:18" ht="17.25" thickBot="1">
      <c r="C8" s="191" t="s">
        <v>299</v>
      </c>
      <c r="D8" s="192" t="s">
        <v>300</v>
      </c>
      <c r="E8" s="193" t="s">
        <v>301</v>
      </c>
      <c r="F8" s="190"/>
      <c r="G8" s="191" t="s">
        <v>302</v>
      </c>
      <c r="H8" s="192" t="s">
        <v>300</v>
      </c>
      <c r="I8" s="193" t="s">
        <v>301</v>
      </c>
      <c r="J8" s="194"/>
      <c r="K8" s="191" t="s">
        <v>299</v>
      </c>
      <c r="L8" s="192" t="s">
        <v>300</v>
      </c>
      <c r="M8" s="193" t="s">
        <v>301</v>
      </c>
      <c r="N8" s="194"/>
      <c r="O8" s="191" t="s">
        <v>302</v>
      </c>
      <c r="P8" s="192" t="s">
        <v>300</v>
      </c>
      <c r="Q8" s="193" t="s">
        <v>301</v>
      </c>
    </row>
    <row r="9" spans="1:18" ht="16.5" customHeight="1">
      <c r="B9" s="584" t="s">
        <v>402</v>
      </c>
      <c r="C9" s="198" t="s">
        <v>303</v>
      </c>
      <c r="D9" s="196" t="str">
        <f>C9&amp;"RT"</f>
        <v>JRT</v>
      </c>
      <c r="E9" s="212">
        <v>4660000</v>
      </c>
      <c r="F9" s="197"/>
      <c r="G9" s="198" t="s">
        <v>303</v>
      </c>
      <c r="H9" s="199" t="str">
        <f>G9&amp;"OW"</f>
        <v>JOW</v>
      </c>
      <c r="I9" s="200">
        <v>2796000</v>
      </c>
      <c r="J9" s="201"/>
      <c r="K9" s="204" t="s">
        <v>303</v>
      </c>
      <c r="L9" s="199" t="str">
        <f>K9&amp;"RPS"</f>
        <v>JRPS</v>
      </c>
      <c r="M9" s="207">
        <v>3400</v>
      </c>
      <c r="N9" s="201"/>
      <c r="O9" s="198" t="s">
        <v>303</v>
      </c>
      <c r="P9" s="199" t="str">
        <f>O9&amp;"OPS"</f>
        <v>JOPS</v>
      </c>
      <c r="Q9" s="249">
        <v>2040</v>
      </c>
    </row>
    <row r="10" spans="1:18">
      <c r="B10" s="585"/>
      <c r="C10" s="198" t="s">
        <v>304</v>
      </c>
      <c r="D10" s="401" t="str">
        <f t="shared" ref="D10:D31" si="0">C10&amp;"RT"</f>
        <v>CRT</v>
      </c>
      <c r="E10" s="212">
        <v>3780000</v>
      </c>
      <c r="F10" s="197"/>
      <c r="G10" s="198" t="s">
        <v>304</v>
      </c>
      <c r="H10" s="401" t="str">
        <f t="shared" ref="H10:H30" si="1">G10&amp;"OW"</f>
        <v>COW</v>
      </c>
      <c r="I10" s="200">
        <v>2268000</v>
      </c>
      <c r="J10" s="201"/>
      <c r="K10" s="204" t="s">
        <v>304</v>
      </c>
      <c r="L10" s="199" t="str">
        <f t="shared" ref="L10:L16" si="2">K10&amp;"RPS"</f>
        <v>CRPS</v>
      </c>
      <c r="M10" s="207">
        <v>2760</v>
      </c>
      <c r="N10" s="201"/>
      <c r="O10" s="198" t="s">
        <v>304</v>
      </c>
      <c r="P10" s="199" t="str">
        <f t="shared" ref="P10:P16" si="3">O10&amp;"OPS"</f>
        <v>COPS</v>
      </c>
      <c r="Q10" s="206">
        <v>1660</v>
      </c>
    </row>
    <row r="11" spans="1:18">
      <c r="B11" s="585"/>
      <c r="C11" s="198" t="s">
        <v>305</v>
      </c>
      <c r="D11" s="401" t="str">
        <f t="shared" si="0"/>
        <v>DRT</v>
      </c>
      <c r="E11" s="212">
        <v>2880000</v>
      </c>
      <c r="F11" s="197"/>
      <c r="G11" s="198" t="s">
        <v>305</v>
      </c>
      <c r="H11" s="401" t="str">
        <f t="shared" si="1"/>
        <v>DOW</v>
      </c>
      <c r="I11" s="200">
        <v>1728000</v>
      </c>
      <c r="J11" s="201"/>
      <c r="K11" s="204" t="s">
        <v>305</v>
      </c>
      <c r="L11" s="199" t="str">
        <f t="shared" si="2"/>
        <v>DRPS</v>
      </c>
      <c r="M11" s="207">
        <v>2100</v>
      </c>
      <c r="N11" s="201"/>
      <c r="O11" s="198" t="s">
        <v>305</v>
      </c>
      <c r="P11" s="199" t="str">
        <f t="shared" si="3"/>
        <v>DOPS</v>
      </c>
      <c r="Q11" s="206">
        <v>1260</v>
      </c>
    </row>
    <row r="12" spans="1:18">
      <c r="B12" s="585"/>
      <c r="C12" s="198" t="s">
        <v>306</v>
      </c>
      <c r="D12" s="401" t="str">
        <f t="shared" si="0"/>
        <v>PRT</v>
      </c>
      <c r="E12" s="212">
        <v>2370000</v>
      </c>
      <c r="F12" s="197"/>
      <c r="G12" s="198" t="s">
        <v>306</v>
      </c>
      <c r="H12" s="401" t="str">
        <f t="shared" si="1"/>
        <v>POW</v>
      </c>
      <c r="I12" s="200">
        <v>1422000</v>
      </c>
      <c r="J12" s="201"/>
      <c r="K12" s="204" t="s">
        <v>306</v>
      </c>
      <c r="L12" s="199" t="str">
        <f t="shared" si="2"/>
        <v>PRPS</v>
      </c>
      <c r="M12" s="207">
        <v>1730</v>
      </c>
      <c r="N12" s="201"/>
      <c r="O12" s="198" t="s">
        <v>306</v>
      </c>
      <c r="P12" s="199" t="str">
        <f t="shared" si="3"/>
        <v>POPS</v>
      </c>
      <c r="Q12" s="206">
        <v>1040</v>
      </c>
    </row>
    <row r="13" spans="1:18">
      <c r="B13" s="585"/>
      <c r="C13" s="198" t="s">
        <v>307</v>
      </c>
      <c r="D13" s="401" t="str">
        <f t="shared" si="0"/>
        <v>RRT</v>
      </c>
      <c r="E13" s="212">
        <v>1860000</v>
      </c>
      <c r="F13" s="197"/>
      <c r="G13" s="198" t="s">
        <v>307</v>
      </c>
      <c r="H13" s="401" t="str">
        <f t="shared" si="1"/>
        <v>ROW</v>
      </c>
      <c r="I13" s="200">
        <v>1116000</v>
      </c>
      <c r="J13" s="201"/>
      <c r="K13" s="204" t="s">
        <v>307</v>
      </c>
      <c r="L13" s="199" t="str">
        <f t="shared" si="2"/>
        <v>RRPS</v>
      </c>
      <c r="M13" s="207">
        <v>1360</v>
      </c>
      <c r="N13" s="201"/>
      <c r="O13" s="198" t="s">
        <v>307</v>
      </c>
      <c r="P13" s="199" t="str">
        <f t="shared" si="3"/>
        <v>ROPS</v>
      </c>
      <c r="Q13" s="206">
        <v>810</v>
      </c>
    </row>
    <row r="14" spans="1:18">
      <c r="B14" s="585"/>
      <c r="C14" s="198" t="s">
        <v>308</v>
      </c>
      <c r="D14" s="199" t="str">
        <f t="shared" si="0"/>
        <v>ZRT</v>
      </c>
      <c r="E14" s="212">
        <v>1350000</v>
      </c>
      <c r="F14" s="197"/>
      <c r="G14" s="198" t="s">
        <v>308</v>
      </c>
      <c r="H14" s="199" t="str">
        <f t="shared" si="1"/>
        <v>ZOW</v>
      </c>
      <c r="I14" s="200">
        <v>810000</v>
      </c>
      <c r="J14" s="201"/>
      <c r="K14" s="204" t="s">
        <v>308</v>
      </c>
      <c r="L14" s="199" t="str">
        <f t="shared" si="2"/>
        <v>ZRPS</v>
      </c>
      <c r="M14" s="205">
        <v>990</v>
      </c>
      <c r="N14" s="201"/>
      <c r="O14" s="198" t="s">
        <v>308</v>
      </c>
      <c r="P14" s="199" t="str">
        <f t="shared" si="3"/>
        <v>ZOPS</v>
      </c>
      <c r="Q14" s="208">
        <v>590</v>
      </c>
    </row>
    <row r="15" spans="1:18">
      <c r="B15" s="585"/>
      <c r="C15" s="198" t="s">
        <v>506</v>
      </c>
      <c r="D15" s="199" t="s">
        <v>507</v>
      </c>
      <c r="E15" s="212">
        <v>1050000</v>
      </c>
      <c r="F15" s="197"/>
      <c r="G15" s="198" t="s">
        <v>506</v>
      </c>
      <c r="H15" s="199" t="str">
        <f t="shared" si="1"/>
        <v>WOW</v>
      </c>
      <c r="I15" s="212">
        <v>630000</v>
      </c>
      <c r="J15" s="201"/>
      <c r="K15" s="198" t="s">
        <v>506</v>
      </c>
      <c r="L15" s="199" t="str">
        <f t="shared" si="2"/>
        <v>WRPS</v>
      </c>
      <c r="M15" s="205">
        <v>770</v>
      </c>
      <c r="N15" s="201"/>
      <c r="O15" s="198" t="s">
        <v>506</v>
      </c>
      <c r="P15" s="199" t="str">
        <f t="shared" si="3"/>
        <v>WOPS</v>
      </c>
      <c r="Q15" s="213">
        <v>460</v>
      </c>
    </row>
    <row r="16" spans="1:18" ht="17.25" thickBot="1">
      <c r="B16" s="586"/>
      <c r="C16" s="209" t="s">
        <v>309</v>
      </c>
      <c r="D16" s="210" t="str">
        <f t="shared" si="0"/>
        <v>TRT</v>
      </c>
      <c r="E16" s="269">
        <v>5389000</v>
      </c>
      <c r="F16" s="197"/>
      <c r="G16" s="209" t="s">
        <v>309</v>
      </c>
      <c r="H16" s="199"/>
      <c r="I16" s="212">
        <v>3233400</v>
      </c>
      <c r="J16" s="201"/>
      <c r="K16" s="198" t="s">
        <v>309</v>
      </c>
      <c r="L16" s="199" t="str">
        <f t="shared" si="2"/>
        <v>TRPS</v>
      </c>
      <c r="M16" s="205">
        <v>3930</v>
      </c>
      <c r="N16" s="201"/>
      <c r="O16" s="198" t="s">
        <v>309</v>
      </c>
      <c r="P16" s="199" t="str">
        <f t="shared" si="3"/>
        <v>TOPS</v>
      </c>
      <c r="Q16" s="213">
        <v>2360</v>
      </c>
    </row>
    <row r="17" spans="2:18">
      <c r="B17" s="582" t="s">
        <v>403</v>
      </c>
      <c r="C17" s="214" t="s">
        <v>311</v>
      </c>
      <c r="D17" s="217" t="str">
        <f t="shared" si="0"/>
        <v>YRT</v>
      </c>
      <c r="E17" s="212">
        <v>2482000</v>
      </c>
      <c r="F17" s="197"/>
      <c r="G17" s="216" t="s">
        <v>312</v>
      </c>
      <c r="H17" s="217" t="str">
        <f t="shared" si="1"/>
        <v>YOW</v>
      </c>
      <c r="I17" s="251">
        <v>1489200</v>
      </c>
      <c r="J17" s="201"/>
      <c r="K17" s="218" t="s">
        <v>312</v>
      </c>
      <c r="L17" s="217" t="str">
        <f>K17&amp;"RYS"</f>
        <v>YRYS</v>
      </c>
      <c r="M17" s="203">
        <v>1810</v>
      </c>
      <c r="N17" s="201"/>
      <c r="O17" s="216" t="s">
        <v>312</v>
      </c>
      <c r="P17" s="217" t="str">
        <f>O17&amp;"OYS"</f>
        <v>YOYS</v>
      </c>
      <c r="Q17" s="249">
        <v>1090</v>
      </c>
    </row>
    <row r="18" spans="2:18">
      <c r="B18" s="573"/>
      <c r="C18" s="219" t="s">
        <v>313</v>
      </c>
      <c r="D18" s="215" t="str">
        <f t="shared" si="0"/>
        <v>BRT</v>
      </c>
      <c r="E18" s="212">
        <v>2290000</v>
      </c>
      <c r="F18" s="220"/>
      <c r="G18" s="221" t="s">
        <v>313</v>
      </c>
      <c r="H18" s="215" t="str">
        <f t="shared" si="1"/>
        <v>BOW</v>
      </c>
      <c r="I18" s="200">
        <v>1374000</v>
      </c>
      <c r="J18" s="201"/>
      <c r="K18" s="223" t="s">
        <v>313</v>
      </c>
      <c r="L18" s="215" t="str">
        <f t="shared" ref="L18:L31" si="4">K18&amp;"RYS"</f>
        <v>BRYS</v>
      </c>
      <c r="M18" s="205">
        <v>1670</v>
      </c>
      <c r="N18" s="201"/>
      <c r="O18" s="221" t="s">
        <v>313</v>
      </c>
      <c r="P18" s="215" t="str">
        <f t="shared" ref="P18:P31" si="5">O18&amp;"OYS"</f>
        <v>BOYS</v>
      </c>
      <c r="Q18" s="206">
        <v>1000</v>
      </c>
    </row>
    <row r="19" spans="2:18">
      <c r="B19" s="573"/>
      <c r="C19" s="224" t="s">
        <v>314</v>
      </c>
      <c r="D19" s="215" t="str">
        <f t="shared" si="0"/>
        <v>MRT</v>
      </c>
      <c r="E19" s="212">
        <v>2090000</v>
      </c>
      <c r="F19" s="220"/>
      <c r="G19" s="225" t="s">
        <v>315</v>
      </c>
      <c r="H19" s="215" t="str">
        <f t="shared" si="1"/>
        <v>MOW</v>
      </c>
      <c r="I19" s="200">
        <v>1254000</v>
      </c>
      <c r="J19" s="201"/>
      <c r="K19" s="226" t="s">
        <v>314</v>
      </c>
      <c r="L19" s="215" t="str">
        <f t="shared" si="4"/>
        <v>MRYS</v>
      </c>
      <c r="M19" s="205">
        <v>1530</v>
      </c>
      <c r="N19" s="201"/>
      <c r="O19" s="225" t="s">
        <v>314</v>
      </c>
      <c r="P19" s="215" t="str">
        <f t="shared" si="5"/>
        <v>MOYS</v>
      </c>
      <c r="Q19" s="206">
        <v>920</v>
      </c>
    </row>
    <row r="20" spans="2:18">
      <c r="B20" s="573"/>
      <c r="C20" s="224" t="s">
        <v>316</v>
      </c>
      <c r="D20" s="215" t="str">
        <f t="shared" si="0"/>
        <v>HRT</v>
      </c>
      <c r="E20" s="212">
        <v>1890000</v>
      </c>
      <c r="F20" s="220"/>
      <c r="G20" s="225" t="s">
        <v>316</v>
      </c>
      <c r="H20" s="215" t="str">
        <f t="shared" si="1"/>
        <v>HOW</v>
      </c>
      <c r="I20" s="200">
        <v>1134000</v>
      </c>
      <c r="J20" s="201"/>
      <c r="K20" s="226" t="s">
        <v>316</v>
      </c>
      <c r="L20" s="215" t="str">
        <f t="shared" si="4"/>
        <v>HRYS</v>
      </c>
      <c r="M20" s="205">
        <v>1380</v>
      </c>
      <c r="N20" s="201"/>
      <c r="O20" s="225" t="s">
        <v>316</v>
      </c>
      <c r="P20" s="215" t="str">
        <f t="shared" si="5"/>
        <v>HOYS</v>
      </c>
      <c r="Q20" s="206">
        <v>830</v>
      </c>
    </row>
    <row r="21" spans="2:18">
      <c r="B21" s="573"/>
      <c r="C21" s="224" t="s">
        <v>317</v>
      </c>
      <c r="D21" s="215" t="str">
        <f t="shared" si="0"/>
        <v>ERT</v>
      </c>
      <c r="E21" s="212">
        <v>1690000</v>
      </c>
      <c r="F21" s="220"/>
      <c r="G21" s="225" t="s">
        <v>318</v>
      </c>
      <c r="H21" s="215" t="str">
        <f t="shared" si="1"/>
        <v>EOW</v>
      </c>
      <c r="I21" s="200">
        <v>1014000</v>
      </c>
      <c r="J21" s="201"/>
      <c r="K21" s="226" t="s">
        <v>317</v>
      </c>
      <c r="L21" s="215" t="str">
        <f t="shared" si="4"/>
        <v>ERYS</v>
      </c>
      <c r="M21" s="205">
        <v>1230</v>
      </c>
      <c r="N21" s="201"/>
      <c r="O21" s="225" t="s">
        <v>318</v>
      </c>
      <c r="P21" s="215" t="str">
        <f t="shared" si="5"/>
        <v>EOYS</v>
      </c>
      <c r="Q21" s="206">
        <v>740</v>
      </c>
    </row>
    <row r="22" spans="2:18">
      <c r="B22" s="573"/>
      <c r="C22" s="224" t="s">
        <v>319</v>
      </c>
      <c r="D22" s="215" t="str">
        <f t="shared" si="0"/>
        <v>LRT</v>
      </c>
      <c r="E22" s="212">
        <v>1540000</v>
      </c>
      <c r="F22" s="220"/>
      <c r="G22" s="225" t="s">
        <v>320</v>
      </c>
      <c r="H22" s="215" t="str">
        <f t="shared" si="1"/>
        <v>LOW</v>
      </c>
      <c r="I22" s="200">
        <v>924000</v>
      </c>
      <c r="J22" s="201"/>
      <c r="K22" s="226" t="s">
        <v>319</v>
      </c>
      <c r="L22" s="215" t="str">
        <f t="shared" si="4"/>
        <v>LRYS</v>
      </c>
      <c r="M22" s="205">
        <v>1120</v>
      </c>
      <c r="N22" s="201"/>
      <c r="O22" s="225" t="s">
        <v>319</v>
      </c>
      <c r="P22" s="215" t="str">
        <f t="shared" si="5"/>
        <v>LOYS</v>
      </c>
      <c r="Q22" s="206">
        <v>680</v>
      </c>
    </row>
    <row r="23" spans="2:18">
      <c r="B23" s="573"/>
      <c r="C23" s="224" t="s">
        <v>321</v>
      </c>
      <c r="D23" s="215" t="str">
        <f t="shared" si="0"/>
        <v>QRT</v>
      </c>
      <c r="E23" s="212">
        <v>1390000</v>
      </c>
      <c r="F23" s="197"/>
      <c r="G23" s="225" t="s">
        <v>321</v>
      </c>
      <c r="H23" s="215" t="str">
        <f t="shared" si="1"/>
        <v>QOW</v>
      </c>
      <c r="I23" s="200">
        <v>834000</v>
      </c>
      <c r="J23" s="201"/>
      <c r="K23" s="226" t="s">
        <v>321</v>
      </c>
      <c r="L23" s="215" t="str">
        <f t="shared" si="4"/>
        <v>QRYS</v>
      </c>
      <c r="M23" s="205">
        <v>1020</v>
      </c>
      <c r="N23" s="201"/>
      <c r="O23" s="225" t="s">
        <v>321</v>
      </c>
      <c r="P23" s="215" t="str">
        <f t="shared" si="5"/>
        <v>QOYS</v>
      </c>
      <c r="Q23" s="206">
        <v>610</v>
      </c>
      <c r="R23" s="227"/>
    </row>
    <row r="24" spans="2:18">
      <c r="B24" s="573"/>
      <c r="C24" s="224" t="s">
        <v>322</v>
      </c>
      <c r="D24" s="215" t="str">
        <f t="shared" si="0"/>
        <v>NRT</v>
      </c>
      <c r="E24" s="212">
        <v>1240000</v>
      </c>
      <c r="F24" s="197"/>
      <c r="G24" s="225" t="s">
        <v>323</v>
      </c>
      <c r="H24" s="215" t="str">
        <f t="shared" si="1"/>
        <v>NOW</v>
      </c>
      <c r="I24" s="200">
        <v>744000</v>
      </c>
      <c r="J24" s="201"/>
      <c r="K24" s="226" t="s">
        <v>322</v>
      </c>
      <c r="L24" s="215" t="str">
        <f t="shared" si="4"/>
        <v>NRYS</v>
      </c>
      <c r="M24" s="205">
        <v>910</v>
      </c>
      <c r="N24" s="201"/>
      <c r="O24" s="225" t="s">
        <v>323</v>
      </c>
      <c r="P24" s="215" t="str">
        <f t="shared" si="5"/>
        <v>NOYS</v>
      </c>
      <c r="Q24" s="206">
        <v>540</v>
      </c>
      <c r="R24" s="227"/>
    </row>
    <row r="25" spans="2:18">
      <c r="B25" s="573"/>
      <c r="C25" s="224" t="s">
        <v>324</v>
      </c>
      <c r="D25" s="215" t="str">
        <f t="shared" si="0"/>
        <v>SRT</v>
      </c>
      <c r="E25" s="212">
        <v>1090000</v>
      </c>
      <c r="F25" s="197"/>
      <c r="G25" s="225" t="s">
        <v>325</v>
      </c>
      <c r="H25" s="215" t="str">
        <f t="shared" si="1"/>
        <v>SOW</v>
      </c>
      <c r="I25" s="200">
        <v>654000</v>
      </c>
      <c r="J25" s="201"/>
      <c r="K25" s="226" t="s">
        <v>324</v>
      </c>
      <c r="L25" s="215" t="str">
        <f t="shared" si="4"/>
        <v>SRYS</v>
      </c>
      <c r="M25" s="205">
        <v>800</v>
      </c>
      <c r="N25" s="201"/>
      <c r="O25" s="225" t="s">
        <v>324</v>
      </c>
      <c r="P25" s="215" t="str">
        <f t="shared" si="5"/>
        <v>SOYS</v>
      </c>
      <c r="Q25" s="206">
        <v>480</v>
      </c>
      <c r="R25" s="227"/>
    </row>
    <row r="26" spans="2:18">
      <c r="B26" s="573"/>
      <c r="C26" s="224" t="s">
        <v>326</v>
      </c>
      <c r="D26" s="215" t="str">
        <f t="shared" si="0"/>
        <v>ART</v>
      </c>
      <c r="E26" s="212">
        <v>970000</v>
      </c>
      <c r="F26" s="197"/>
      <c r="G26" s="225" t="s">
        <v>326</v>
      </c>
      <c r="H26" s="215" t="str">
        <f t="shared" si="1"/>
        <v>AOW</v>
      </c>
      <c r="I26" s="200">
        <v>582000</v>
      </c>
      <c r="J26" s="201"/>
      <c r="K26" s="226" t="s">
        <v>326</v>
      </c>
      <c r="L26" s="215" t="str">
        <f t="shared" si="4"/>
        <v>ARYS</v>
      </c>
      <c r="M26" s="205">
        <v>710</v>
      </c>
      <c r="N26" s="201"/>
      <c r="O26" s="225" t="s">
        <v>326</v>
      </c>
      <c r="P26" s="215" t="str">
        <f t="shared" si="5"/>
        <v>AOYS</v>
      </c>
      <c r="Q26" s="206">
        <v>430</v>
      </c>
      <c r="R26" s="227"/>
    </row>
    <row r="27" spans="2:18">
      <c r="B27" s="573"/>
      <c r="C27" s="224" t="s">
        <v>327</v>
      </c>
      <c r="D27" s="215" t="str">
        <f t="shared" si="0"/>
        <v>FRT</v>
      </c>
      <c r="E27" s="212">
        <v>850000</v>
      </c>
      <c r="F27" s="197"/>
      <c r="G27" s="225" t="s">
        <v>328</v>
      </c>
      <c r="H27" s="215" t="str">
        <f t="shared" si="1"/>
        <v>FOW</v>
      </c>
      <c r="I27" s="200">
        <v>510000</v>
      </c>
      <c r="J27" s="201"/>
      <c r="K27" s="226" t="s">
        <v>327</v>
      </c>
      <c r="L27" s="215" t="str">
        <f t="shared" si="4"/>
        <v>FRYS</v>
      </c>
      <c r="M27" s="205">
        <v>620</v>
      </c>
      <c r="N27" s="201"/>
      <c r="O27" s="225" t="s">
        <v>328</v>
      </c>
      <c r="P27" s="215" t="str">
        <f t="shared" si="5"/>
        <v>FOYS</v>
      </c>
      <c r="Q27" s="206">
        <v>370</v>
      </c>
    </row>
    <row r="28" spans="2:18">
      <c r="B28" s="573"/>
      <c r="C28" s="224" t="s">
        <v>329</v>
      </c>
      <c r="D28" s="215" t="str">
        <f t="shared" si="0"/>
        <v>KRT</v>
      </c>
      <c r="E28" s="212">
        <v>730000</v>
      </c>
      <c r="F28" s="197"/>
      <c r="G28" s="225" t="s">
        <v>329</v>
      </c>
      <c r="H28" s="215" t="str">
        <f t="shared" si="1"/>
        <v>KOW</v>
      </c>
      <c r="I28" s="200">
        <v>438000</v>
      </c>
      <c r="J28" s="201"/>
      <c r="K28" s="226" t="s">
        <v>329</v>
      </c>
      <c r="L28" s="215" t="str">
        <f t="shared" si="4"/>
        <v>KRYS</v>
      </c>
      <c r="M28" s="205">
        <v>540</v>
      </c>
      <c r="N28" s="201"/>
      <c r="O28" s="225" t="s">
        <v>330</v>
      </c>
      <c r="P28" s="215" t="str">
        <f t="shared" si="5"/>
        <v>KOYS</v>
      </c>
      <c r="Q28" s="208">
        <v>320</v>
      </c>
    </row>
    <row r="29" spans="2:18">
      <c r="B29" s="573"/>
      <c r="C29" s="224" t="s">
        <v>331</v>
      </c>
      <c r="D29" s="215" t="str">
        <f t="shared" si="0"/>
        <v>VRT</v>
      </c>
      <c r="E29" s="212">
        <v>610000</v>
      </c>
      <c r="F29" s="197"/>
      <c r="G29" s="225" t="s">
        <v>332</v>
      </c>
      <c r="H29" s="215" t="str">
        <f t="shared" si="1"/>
        <v>VOW</v>
      </c>
      <c r="I29" s="222">
        <v>366000</v>
      </c>
      <c r="J29" s="201"/>
      <c r="K29" s="226" t="s">
        <v>331</v>
      </c>
      <c r="L29" s="215" t="str">
        <f t="shared" si="4"/>
        <v>VRYS</v>
      </c>
      <c r="M29" s="205">
        <v>450</v>
      </c>
      <c r="N29" s="201"/>
      <c r="O29" s="225" t="s">
        <v>332</v>
      </c>
      <c r="P29" s="215" t="str">
        <f t="shared" si="5"/>
        <v>VOYS</v>
      </c>
      <c r="Q29" s="205">
        <v>270</v>
      </c>
    </row>
    <row r="30" spans="2:18">
      <c r="B30" s="573"/>
      <c r="C30" s="224" t="s">
        <v>333</v>
      </c>
      <c r="D30" s="215" t="str">
        <f t="shared" si="0"/>
        <v>ORT</v>
      </c>
      <c r="E30" s="212">
        <v>460000</v>
      </c>
      <c r="F30" s="197"/>
      <c r="G30" s="225" t="s">
        <v>334</v>
      </c>
      <c r="H30" s="215" t="str">
        <f t="shared" si="1"/>
        <v>OOW</v>
      </c>
      <c r="I30" s="222">
        <v>276000</v>
      </c>
      <c r="J30" s="201"/>
      <c r="K30" s="226" t="s">
        <v>333</v>
      </c>
      <c r="L30" s="215" t="str">
        <f t="shared" si="4"/>
        <v>ORYS</v>
      </c>
      <c r="M30" s="205">
        <v>340</v>
      </c>
      <c r="N30" s="201"/>
      <c r="O30" s="225" t="s">
        <v>334</v>
      </c>
      <c r="P30" s="215" t="str">
        <f t="shared" si="5"/>
        <v>OOYS</v>
      </c>
      <c r="Q30" s="205">
        <v>200</v>
      </c>
    </row>
    <row r="31" spans="2:18" ht="17.25" thickBot="1">
      <c r="B31" s="574"/>
      <c r="C31" s="228" t="s">
        <v>335</v>
      </c>
      <c r="D31" s="229" t="str">
        <f t="shared" si="0"/>
        <v>GRT</v>
      </c>
      <c r="E31" s="269">
        <v>3032000</v>
      </c>
      <c r="F31" s="197"/>
      <c r="G31" s="228" t="s">
        <v>335</v>
      </c>
      <c r="H31" s="229"/>
      <c r="I31" s="232">
        <v>1819000</v>
      </c>
      <c r="J31" s="201"/>
      <c r="K31" s="231" t="s">
        <v>335</v>
      </c>
      <c r="L31" s="229" t="str">
        <f t="shared" si="4"/>
        <v>GRYS</v>
      </c>
      <c r="M31" s="233">
        <v>2210</v>
      </c>
      <c r="N31" s="201"/>
      <c r="O31" s="231" t="s">
        <v>335</v>
      </c>
      <c r="P31" s="229" t="str">
        <f t="shared" si="5"/>
        <v>GOYS</v>
      </c>
      <c r="Q31" s="233">
        <v>1330</v>
      </c>
    </row>
    <row r="32" spans="2:18">
      <c r="B32" s="234"/>
      <c r="C32" s="235"/>
      <c r="D32" s="235"/>
      <c r="E32" s="236"/>
      <c r="F32" s="197"/>
      <c r="G32" s="201"/>
      <c r="H32" s="201"/>
      <c r="I32" s="237"/>
      <c r="J32" s="201"/>
      <c r="K32" s="238"/>
      <c r="L32" s="238"/>
      <c r="M32" s="239"/>
      <c r="N32" s="201"/>
      <c r="O32" s="201"/>
      <c r="P32" s="201"/>
      <c r="Q32" s="240"/>
    </row>
  </sheetData>
  <mergeCells count="7">
    <mergeCell ref="B17:B31"/>
    <mergeCell ref="B4:Q4"/>
    <mergeCell ref="C6:I6"/>
    <mergeCell ref="K6:Q6"/>
    <mergeCell ref="C7:I7"/>
    <mergeCell ref="K7:Q7"/>
    <mergeCell ref="B9:B16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headerFooter>
    <oddFooter>&amp;C&amp;P&amp;R&amp;D</oddFooter>
  </headerFooter>
  <rowBreaks count="1" manualBreakCount="1">
    <brk id="49" max="17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A1CB8-E5D7-44A3-8EF2-11C4FC29037A}">
  <sheetPr>
    <tabColor rgb="FF002060"/>
    <pageSetUpPr fitToPage="1"/>
  </sheetPr>
  <dimension ref="A1:Q33"/>
  <sheetViews>
    <sheetView showGridLines="0" view="pageBreakPreview" zoomScale="85" zoomScaleNormal="85" zoomScaleSheetLayoutView="85" workbookViewId="0">
      <selection activeCell="O16" activeCellId="1" sqref="G16:I16 O16:Q16"/>
    </sheetView>
  </sheetViews>
  <sheetFormatPr defaultColWidth="9" defaultRowHeight="16.5"/>
  <cols>
    <col min="1" max="2" width="9" style="185"/>
    <col min="3" max="3" width="5.125" style="185" bestFit="1" customWidth="1"/>
    <col min="4" max="4" width="11" style="185" bestFit="1" customWidth="1"/>
    <col min="5" max="5" width="13" style="185" bestFit="1" customWidth="1"/>
    <col min="6" max="6" width="2.875" style="185" customWidth="1"/>
    <col min="7" max="7" width="5.125" style="185" bestFit="1" customWidth="1"/>
    <col min="8" max="8" width="11" style="185" bestFit="1" customWidth="1"/>
    <col min="9" max="9" width="13" style="185" customWidth="1"/>
    <col min="10" max="10" width="2.875" style="185" customWidth="1"/>
    <col min="11" max="11" width="4.75" style="185" customWidth="1"/>
    <col min="12" max="12" width="11" style="185" bestFit="1" customWidth="1"/>
    <col min="13" max="13" width="13.125" style="185" bestFit="1" customWidth="1"/>
    <col min="14" max="14" width="2.875" style="185" customWidth="1"/>
    <col min="15" max="15" width="4.875" style="185" bestFit="1" customWidth="1"/>
    <col min="16" max="16" width="11" style="185" bestFit="1" customWidth="1"/>
    <col min="17" max="17" width="13" style="185" bestFit="1" customWidth="1"/>
    <col min="18" max="16384" width="9" style="185"/>
  </cols>
  <sheetData>
    <row r="1" spans="1:17" s="118" customFormat="1" ht="19.5">
      <c r="C1" s="119"/>
      <c r="G1" s="184"/>
      <c r="H1" s="184"/>
      <c r="I1" s="184"/>
      <c r="J1" s="184"/>
      <c r="K1" s="184"/>
    </row>
    <row r="2" spans="1:17" s="118" customFormat="1" ht="19.5">
      <c r="C2" s="119"/>
      <c r="G2" s="184"/>
      <c r="H2" s="184"/>
      <c r="I2" s="184"/>
      <c r="J2" s="184"/>
      <c r="K2" s="184"/>
    </row>
    <row r="3" spans="1:17" s="118" customFormat="1" ht="19.5">
      <c r="C3" s="119"/>
      <c r="G3" s="184"/>
      <c r="H3" s="184"/>
      <c r="I3" s="184"/>
      <c r="J3" s="184"/>
      <c r="K3" s="184"/>
    </row>
    <row r="4" spans="1:17" s="118" customFormat="1" ht="26.45" customHeight="1">
      <c r="A4" s="155"/>
      <c r="B4" s="575" t="s">
        <v>395</v>
      </c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</row>
    <row r="6" spans="1:17" ht="30.75" customHeight="1">
      <c r="C6" s="576" t="s">
        <v>476</v>
      </c>
      <c r="D6" s="576"/>
      <c r="E6" s="576"/>
      <c r="F6" s="576"/>
      <c r="G6" s="576"/>
      <c r="H6" s="576"/>
      <c r="I6" s="576"/>
      <c r="J6" s="186"/>
      <c r="K6" s="576" t="s">
        <v>482</v>
      </c>
      <c r="L6" s="576"/>
      <c r="M6" s="576"/>
      <c r="N6" s="576"/>
      <c r="O6" s="576"/>
      <c r="P6" s="576"/>
      <c r="Q6" s="576"/>
    </row>
    <row r="7" spans="1:17" ht="17.25" thickBot="1">
      <c r="C7" s="577" t="s">
        <v>297</v>
      </c>
      <c r="D7" s="577"/>
      <c r="E7" s="578"/>
      <c r="F7" s="578"/>
      <c r="G7" s="578"/>
      <c r="H7" s="578"/>
      <c r="I7" s="578"/>
      <c r="K7" s="583" t="s">
        <v>475</v>
      </c>
      <c r="L7" s="578"/>
      <c r="M7" s="578"/>
      <c r="N7" s="577"/>
      <c r="O7" s="577"/>
      <c r="P7" s="577"/>
      <c r="Q7" s="577"/>
    </row>
    <row r="8" spans="1:17" ht="17.25" thickBot="1">
      <c r="C8" s="187" t="s">
        <v>299</v>
      </c>
      <c r="D8" s="188" t="s">
        <v>300</v>
      </c>
      <c r="E8" s="189" t="s">
        <v>301</v>
      </c>
      <c r="F8" s="190"/>
      <c r="G8" s="191" t="s">
        <v>302</v>
      </c>
      <c r="H8" s="192" t="s">
        <v>300</v>
      </c>
      <c r="I8" s="193" t="s">
        <v>301</v>
      </c>
      <c r="J8" s="194"/>
      <c r="K8" s="187" t="s">
        <v>299</v>
      </c>
      <c r="L8" s="188" t="s">
        <v>300</v>
      </c>
      <c r="M8" s="189" t="s">
        <v>301</v>
      </c>
      <c r="N8" s="194"/>
      <c r="O8" s="191" t="s">
        <v>302</v>
      </c>
      <c r="P8" s="192" t="s">
        <v>300</v>
      </c>
      <c r="Q8" s="193" t="s">
        <v>301</v>
      </c>
    </row>
    <row r="9" spans="1:17" ht="17.45" customHeight="1">
      <c r="B9" s="579" t="s">
        <v>402</v>
      </c>
      <c r="C9" s="195" t="s">
        <v>303</v>
      </c>
      <c r="D9" s="594" t="s">
        <v>496</v>
      </c>
      <c r="E9" s="331">
        <v>936000</v>
      </c>
      <c r="F9" s="197"/>
      <c r="G9" s="195" t="s">
        <v>303</v>
      </c>
      <c r="H9" s="196" t="str">
        <f t="shared" ref="H9:H15" si="0">G9&amp;"OOJNKR"</f>
        <v>JOOJNKR</v>
      </c>
      <c r="I9" s="251">
        <v>468000</v>
      </c>
      <c r="J9" s="201"/>
      <c r="K9" s="202" t="s">
        <v>303</v>
      </c>
      <c r="L9" s="594" t="s">
        <v>496</v>
      </c>
      <c r="M9" s="203">
        <v>93600</v>
      </c>
      <c r="N9" s="201"/>
      <c r="O9" s="198" t="s">
        <v>303</v>
      </c>
      <c r="P9" s="199" t="str">
        <f>O9&amp;"OW"</f>
        <v>JOW</v>
      </c>
      <c r="Q9" s="332">
        <v>46800</v>
      </c>
    </row>
    <row r="10" spans="1:17">
      <c r="B10" s="590"/>
      <c r="C10" s="198" t="s">
        <v>304</v>
      </c>
      <c r="D10" s="595"/>
      <c r="E10" s="200">
        <v>780000</v>
      </c>
      <c r="F10" s="197"/>
      <c r="G10" s="198" t="s">
        <v>304</v>
      </c>
      <c r="H10" s="199" t="str">
        <f t="shared" si="0"/>
        <v>COOJNKR</v>
      </c>
      <c r="I10" s="200">
        <v>390000</v>
      </c>
      <c r="J10" s="201"/>
      <c r="K10" s="204" t="s">
        <v>304</v>
      </c>
      <c r="L10" s="595"/>
      <c r="M10" s="205">
        <v>78000</v>
      </c>
      <c r="N10" s="201"/>
      <c r="O10" s="198" t="s">
        <v>304</v>
      </c>
      <c r="P10" s="199" t="str">
        <f t="shared" ref="P10:P30" si="1">O10&amp;"OW"</f>
        <v>COW</v>
      </c>
      <c r="Q10" s="206">
        <v>39000</v>
      </c>
    </row>
    <row r="11" spans="1:17">
      <c r="B11" s="590"/>
      <c r="C11" s="198" t="s">
        <v>305</v>
      </c>
      <c r="D11" s="595"/>
      <c r="E11" s="333">
        <v>670000</v>
      </c>
      <c r="F11" s="197"/>
      <c r="G11" s="198" t="s">
        <v>305</v>
      </c>
      <c r="H11" s="199" t="str">
        <f t="shared" si="0"/>
        <v>DOOJNKR</v>
      </c>
      <c r="I11" s="200">
        <v>335000</v>
      </c>
      <c r="J11" s="201"/>
      <c r="K11" s="204" t="s">
        <v>305</v>
      </c>
      <c r="L11" s="595"/>
      <c r="M11" s="207">
        <v>67000</v>
      </c>
      <c r="N11" s="201"/>
      <c r="O11" s="198" t="s">
        <v>305</v>
      </c>
      <c r="P11" s="199" t="str">
        <f t="shared" si="1"/>
        <v>DOW</v>
      </c>
      <c r="Q11" s="208">
        <v>33500</v>
      </c>
    </row>
    <row r="12" spans="1:17">
      <c r="B12" s="590"/>
      <c r="C12" s="198" t="s">
        <v>306</v>
      </c>
      <c r="D12" s="595"/>
      <c r="E12" s="200">
        <v>518000</v>
      </c>
      <c r="F12" s="197"/>
      <c r="G12" s="198" t="s">
        <v>306</v>
      </c>
      <c r="H12" s="199" t="str">
        <f t="shared" si="0"/>
        <v>POOJNKR</v>
      </c>
      <c r="I12" s="200">
        <v>259000</v>
      </c>
      <c r="J12" s="201"/>
      <c r="K12" s="204" t="s">
        <v>306</v>
      </c>
      <c r="L12" s="595"/>
      <c r="M12" s="205">
        <v>51800</v>
      </c>
      <c r="N12" s="201"/>
      <c r="O12" s="198" t="s">
        <v>306</v>
      </c>
      <c r="P12" s="199" t="str">
        <f t="shared" si="1"/>
        <v>POW</v>
      </c>
      <c r="Q12" s="208">
        <v>25900</v>
      </c>
    </row>
    <row r="13" spans="1:17">
      <c r="B13" s="590"/>
      <c r="C13" s="198" t="s">
        <v>307</v>
      </c>
      <c r="D13" s="595"/>
      <c r="E13" s="200">
        <v>398000</v>
      </c>
      <c r="F13" s="197"/>
      <c r="G13" s="198" t="s">
        <v>307</v>
      </c>
      <c r="H13" s="199" t="str">
        <f t="shared" si="0"/>
        <v>ROOJNKR</v>
      </c>
      <c r="I13" s="200">
        <v>199000</v>
      </c>
      <c r="J13" s="201"/>
      <c r="K13" s="204" t="s">
        <v>307</v>
      </c>
      <c r="L13" s="595"/>
      <c r="M13" s="205">
        <v>39800</v>
      </c>
      <c r="N13" s="201"/>
      <c r="O13" s="198" t="s">
        <v>307</v>
      </c>
      <c r="P13" s="199" t="str">
        <f t="shared" si="1"/>
        <v>ROW</v>
      </c>
      <c r="Q13" s="208">
        <v>19900</v>
      </c>
    </row>
    <row r="14" spans="1:17">
      <c r="B14" s="590"/>
      <c r="C14" s="198" t="s">
        <v>308</v>
      </c>
      <c r="D14" s="595"/>
      <c r="E14" s="200">
        <v>286000</v>
      </c>
      <c r="F14" s="197"/>
      <c r="G14" s="198" t="s">
        <v>308</v>
      </c>
      <c r="H14" s="199" t="str">
        <f t="shared" si="0"/>
        <v>ZOOJNKR</v>
      </c>
      <c r="I14" s="200">
        <v>143000</v>
      </c>
      <c r="J14" s="201"/>
      <c r="K14" s="204" t="s">
        <v>308</v>
      </c>
      <c r="L14" s="595"/>
      <c r="M14" s="205">
        <v>28600</v>
      </c>
      <c r="N14" s="201"/>
      <c r="O14" s="198" t="s">
        <v>308</v>
      </c>
      <c r="P14" s="199" t="str">
        <f t="shared" si="1"/>
        <v>ZOW</v>
      </c>
      <c r="Q14" s="208">
        <v>14300</v>
      </c>
    </row>
    <row r="15" spans="1:17">
      <c r="B15" s="590"/>
      <c r="C15" s="198" t="s">
        <v>506</v>
      </c>
      <c r="D15" s="595"/>
      <c r="E15" s="200">
        <v>200000</v>
      </c>
      <c r="F15" s="197"/>
      <c r="G15" s="198" t="s">
        <v>506</v>
      </c>
      <c r="H15" s="199" t="str">
        <f t="shared" si="0"/>
        <v>WOOJNKR</v>
      </c>
      <c r="I15" s="200">
        <v>100000</v>
      </c>
      <c r="J15" s="201"/>
      <c r="K15" s="204" t="s">
        <v>506</v>
      </c>
      <c r="L15" s="199"/>
      <c r="M15" s="205">
        <v>20000</v>
      </c>
      <c r="N15" s="201"/>
      <c r="O15" s="198" t="s">
        <v>506</v>
      </c>
      <c r="P15" s="199" t="str">
        <f t="shared" si="1"/>
        <v>WOW</v>
      </c>
      <c r="Q15" s="208">
        <v>10000</v>
      </c>
    </row>
    <row r="16" spans="1:17" ht="17.25" thickBot="1">
      <c r="B16" s="591"/>
      <c r="C16" s="209" t="s">
        <v>309</v>
      </c>
      <c r="D16" s="210" t="str">
        <f>C16&amp;"RKR"</f>
        <v>TRKR</v>
      </c>
      <c r="E16" s="339">
        <v>996000</v>
      </c>
      <c r="F16" s="197"/>
      <c r="G16" s="209"/>
      <c r="H16" s="210"/>
      <c r="I16" s="269" t="s">
        <v>310</v>
      </c>
      <c r="J16" s="201"/>
      <c r="K16" s="373" t="s">
        <v>309</v>
      </c>
      <c r="L16" s="374" t="str">
        <f>K16&amp;"RT"</f>
        <v>TRT</v>
      </c>
      <c r="M16" s="375">
        <v>99600</v>
      </c>
      <c r="N16" s="201"/>
      <c r="O16" s="198"/>
      <c r="P16" s="199"/>
      <c r="Q16" s="213" t="s">
        <v>310</v>
      </c>
    </row>
    <row r="17" spans="2:17" ht="17.45" customHeight="1">
      <c r="B17" s="587" t="s">
        <v>403</v>
      </c>
      <c r="C17" s="270" t="s">
        <v>311</v>
      </c>
      <c r="D17" s="592" t="s">
        <v>496</v>
      </c>
      <c r="E17" s="340">
        <v>660000</v>
      </c>
      <c r="F17" s="197"/>
      <c r="G17" s="372" t="s">
        <v>312</v>
      </c>
      <c r="H17" s="215" t="str">
        <f t="shared" ref="H17:H29" si="2">G17&amp;"OOJNKR"</f>
        <v>YOOJNKR</v>
      </c>
      <c r="I17" s="222">
        <v>330000</v>
      </c>
      <c r="J17" s="201"/>
      <c r="K17" s="218" t="s">
        <v>312</v>
      </c>
      <c r="L17" s="592" t="s">
        <v>496</v>
      </c>
      <c r="M17" s="335">
        <v>66000</v>
      </c>
      <c r="N17" s="201"/>
      <c r="O17" s="216" t="s">
        <v>312</v>
      </c>
      <c r="P17" s="217" t="str">
        <f t="shared" si="1"/>
        <v>YOW</v>
      </c>
      <c r="Q17" s="332">
        <v>33000</v>
      </c>
    </row>
    <row r="18" spans="2:17">
      <c r="B18" s="588"/>
      <c r="C18" s="219" t="s">
        <v>313</v>
      </c>
      <c r="D18" s="593"/>
      <c r="E18" s="336">
        <v>590000</v>
      </c>
      <c r="F18" s="220"/>
      <c r="G18" s="221" t="s">
        <v>313</v>
      </c>
      <c r="H18" s="215" t="str">
        <f t="shared" si="2"/>
        <v>BOOJNKR</v>
      </c>
      <c r="I18" s="222">
        <v>295000</v>
      </c>
      <c r="J18" s="201"/>
      <c r="K18" s="223" t="s">
        <v>313</v>
      </c>
      <c r="L18" s="593"/>
      <c r="M18" s="337">
        <v>59000</v>
      </c>
      <c r="N18" s="201"/>
      <c r="O18" s="221" t="s">
        <v>313</v>
      </c>
      <c r="P18" s="215" t="str">
        <f t="shared" si="1"/>
        <v>BOW</v>
      </c>
      <c r="Q18" s="208">
        <v>29500</v>
      </c>
    </row>
    <row r="19" spans="2:17">
      <c r="B19" s="588"/>
      <c r="C19" s="224" t="s">
        <v>314</v>
      </c>
      <c r="D19" s="593"/>
      <c r="E19" s="336">
        <v>530000</v>
      </c>
      <c r="F19" s="220"/>
      <c r="G19" s="225" t="s">
        <v>315</v>
      </c>
      <c r="H19" s="215" t="str">
        <f t="shared" si="2"/>
        <v>MOOJNKR</v>
      </c>
      <c r="I19" s="222">
        <v>265000</v>
      </c>
      <c r="J19" s="201"/>
      <c r="K19" s="226" t="s">
        <v>314</v>
      </c>
      <c r="L19" s="593"/>
      <c r="M19" s="337">
        <v>53000</v>
      </c>
      <c r="N19" s="201"/>
      <c r="O19" s="225" t="s">
        <v>314</v>
      </c>
      <c r="P19" s="215" t="str">
        <f t="shared" si="1"/>
        <v>MOW</v>
      </c>
      <c r="Q19" s="208">
        <v>26500</v>
      </c>
    </row>
    <row r="20" spans="2:17">
      <c r="B20" s="588"/>
      <c r="C20" s="224" t="s">
        <v>316</v>
      </c>
      <c r="D20" s="593"/>
      <c r="E20" s="336">
        <v>470000</v>
      </c>
      <c r="F20" s="220"/>
      <c r="G20" s="225" t="s">
        <v>316</v>
      </c>
      <c r="H20" s="215" t="str">
        <f t="shared" si="2"/>
        <v>HOOJNKR</v>
      </c>
      <c r="I20" s="222">
        <v>235000</v>
      </c>
      <c r="J20" s="201"/>
      <c r="K20" s="226" t="s">
        <v>316</v>
      </c>
      <c r="L20" s="593"/>
      <c r="M20" s="337">
        <v>47000</v>
      </c>
      <c r="N20" s="201"/>
      <c r="O20" s="225" t="s">
        <v>316</v>
      </c>
      <c r="P20" s="215" t="str">
        <f t="shared" si="1"/>
        <v>HOW</v>
      </c>
      <c r="Q20" s="208">
        <v>23500</v>
      </c>
    </row>
    <row r="21" spans="2:17">
      <c r="B21" s="588"/>
      <c r="C21" s="224" t="s">
        <v>317</v>
      </c>
      <c r="D21" s="593"/>
      <c r="E21" s="336">
        <v>420000</v>
      </c>
      <c r="F21" s="220"/>
      <c r="G21" s="225" t="s">
        <v>318</v>
      </c>
      <c r="H21" s="215" t="str">
        <f t="shared" si="2"/>
        <v>EOOJNKR</v>
      </c>
      <c r="I21" s="222">
        <v>210000</v>
      </c>
      <c r="J21" s="201"/>
      <c r="K21" s="226" t="s">
        <v>317</v>
      </c>
      <c r="L21" s="593"/>
      <c r="M21" s="337">
        <v>42000</v>
      </c>
      <c r="N21" s="201"/>
      <c r="O21" s="225" t="s">
        <v>318</v>
      </c>
      <c r="P21" s="215" t="str">
        <f t="shared" si="1"/>
        <v>EOW</v>
      </c>
      <c r="Q21" s="208">
        <v>21000</v>
      </c>
    </row>
    <row r="22" spans="2:17">
      <c r="B22" s="588"/>
      <c r="C22" s="224" t="s">
        <v>319</v>
      </c>
      <c r="D22" s="593"/>
      <c r="E22" s="336">
        <v>370000</v>
      </c>
      <c r="F22" s="220"/>
      <c r="G22" s="225" t="s">
        <v>320</v>
      </c>
      <c r="H22" s="215" t="str">
        <f t="shared" si="2"/>
        <v>LOOJNKR</v>
      </c>
      <c r="I22" s="222">
        <v>185000</v>
      </c>
      <c r="J22" s="201"/>
      <c r="K22" s="226" t="s">
        <v>319</v>
      </c>
      <c r="L22" s="593"/>
      <c r="M22" s="337">
        <v>37000</v>
      </c>
      <c r="N22" s="201"/>
      <c r="O22" s="225" t="s">
        <v>319</v>
      </c>
      <c r="P22" s="215" t="str">
        <f t="shared" si="1"/>
        <v>LOW</v>
      </c>
      <c r="Q22" s="208">
        <v>18500</v>
      </c>
    </row>
    <row r="23" spans="2:17">
      <c r="B23" s="588"/>
      <c r="C23" s="224" t="s">
        <v>321</v>
      </c>
      <c r="D23" s="593"/>
      <c r="E23" s="336">
        <v>320000</v>
      </c>
      <c r="F23" s="197"/>
      <c r="G23" s="225" t="s">
        <v>321</v>
      </c>
      <c r="H23" s="215" t="str">
        <f t="shared" si="2"/>
        <v>QOOJNKR</v>
      </c>
      <c r="I23" s="222">
        <v>160000</v>
      </c>
      <c r="J23" s="201"/>
      <c r="K23" s="226" t="s">
        <v>321</v>
      </c>
      <c r="L23" s="593"/>
      <c r="M23" s="337">
        <v>32000</v>
      </c>
      <c r="N23" s="201"/>
      <c r="O23" s="225" t="s">
        <v>321</v>
      </c>
      <c r="P23" s="215" t="str">
        <f t="shared" si="1"/>
        <v>QOW</v>
      </c>
      <c r="Q23" s="208">
        <v>16000</v>
      </c>
    </row>
    <row r="24" spans="2:17">
      <c r="B24" s="588"/>
      <c r="C24" s="224" t="s">
        <v>322</v>
      </c>
      <c r="D24" s="593"/>
      <c r="E24" s="336">
        <v>280000</v>
      </c>
      <c r="F24" s="197"/>
      <c r="G24" s="225" t="s">
        <v>323</v>
      </c>
      <c r="H24" s="215" t="str">
        <f t="shared" si="2"/>
        <v>NOOJNKR</v>
      </c>
      <c r="I24" s="222">
        <v>140000</v>
      </c>
      <c r="J24" s="201"/>
      <c r="K24" s="226" t="s">
        <v>322</v>
      </c>
      <c r="L24" s="593"/>
      <c r="M24" s="337">
        <v>28000</v>
      </c>
      <c r="N24" s="201"/>
      <c r="O24" s="225" t="s">
        <v>323</v>
      </c>
      <c r="P24" s="215" t="str">
        <f t="shared" si="1"/>
        <v>NOW</v>
      </c>
      <c r="Q24" s="208">
        <v>14000</v>
      </c>
    </row>
    <row r="25" spans="2:17">
      <c r="B25" s="588"/>
      <c r="C25" s="224" t="s">
        <v>324</v>
      </c>
      <c r="D25" s="593"/>
      <c r="E25" s="336">
        <v>240000</v>
      </c>
      <c r="F25" s="197"/>
      <c r="G25" s="225" t="s">
        <v>325</v>
      </c>
      <c r="H25" s="215" t="str">
        <f t="shared" si="2"/>
        <v>SOOJNKR</v>
      </c>
      <c r="I25" s="222">
        <v>120000</v>
      </c>
      <c r="J25" s="201"/>
      <c r="K25" s="226" t="s">
        <v>324</v>
      </c>
      <c r="L25" s="593"/>
      <c r="M25" s="337">
        <v>24000</v>
      </c>
      <c r="N25" s="201"/>
      <c r="O25" s="225" t="s">
        <v>324</v>
      </c>
      <c r="P25" s="215" t="str">
        <f t="shared" si="1"/>
        <v>SOW</v>
      </c>
      <c r="Q25" s="208">
        <v>12000</v>
      </c>
    </row>
    <row r="26" spans="2:17">
      <c r="B26" s="588"/>
      <c r="C26" s="224" t="s">
        <v>326</v>
      </c>
      <c r="D26" s="593"/>
      <c r="E26" s="336">
        <v>200000</v>
      </c>
      <c r="F26" s="197"/>
      <c r="G26" s="225" t="s">
        <v>326</v>
      </c>
      <c r="H26" s="215" t="str">
        <f t="shared" si="2"/>
        <v>AOOJNKR</v>
      </c>
      <c r="I26" s="222">
        <v>100000</v>
      </c>
      <c r="J26" s="201"/>
      <c r="K26" s="226" t="s">
        <v>326</v>
      </c>
      <c r="L26" s="593"/>
      <c r="M26" s="337">
        <v>20000</v>
      </c>
      <c r="N26" s="201"/>
      <c r="O26" s="225" t="s">
        <v>326</v>
      </c>
      <c r="P26" s="215" t="str">
        <f t="shared" si="1"/>
        <v>AOW</v>
      </c>
      <c r="Q26" s="208">
        <v>10000</v>
      </c>
    </row>
    <row r="27" spans="2:17">
      <c r="B27" s="588"/>
      <c r="C27" s="224" t="s">
        <v>327</v>
      </c>
      <c r="D27" s="593"/>
      <c r="E27" s="336">
        <v>170000</v>
      </c>
      <c r="F27" s="197"/>
      <c r="G27" s="225" t="s">
        <v>328</v>
      </c>
      <c r="H27" s="215" t="str">
        <f t="shared" si="2"/>
        <v>FOOJNKR</v>
      </c>
      <c r="I27" s="222">
        <v>85000</v>
      </c>
      <c r="J27" s="201"/>
      <c r="K27" s="226" t="s">
        <v>327</v>
      </c>
      <c r="L27" s="593"/>
      <c r="M27" s="337">
        <v>17000</v>
      </c>
      <c r="N27" s="201"/>
      <c r="O27" s="225" t="s">
        <v>328</v>
      </c>
      <c r="P27" s="215" t="str">
        <f t="shared" si="1"/>
        <v>FOW</v>
      </c>
      <c r="Q27" s="208">
        <v>8500</v>
      </c>
    </row>
    <row r="28" spans="2:17">
      <c r="B28" s="588"/>
      <c r="C28" s="224" t="s">
        <v>329</v>
      </c>
      <c r="D28" s="593"/>
      <c r="E28" s="336">
        <v>140000</v>
      </c>
      <c r="F28" s="197"/>
      <c r="G28" s="225" t="s">
        <v>329</v>
      </c>
      <c r="H28" s="215" t="str">
        <f t="shared" si="2"/>
        <v>KOOJNKR</v>
      </c>
      <c r="I28" s="222">
        <v>70000</v>
      </c>
      <c r="J28" s="201"/>
      <c r="K28" s="226" t="s">
        <v>329</v>
      </c>
      <c r="L28" s="593"/>
      <c r="M28" s="337">
        <v>14000</v>
      </c>
      <c r="N28" s="201"/>
      <c r="O28" s="225" t="s">
        <v>330</v>
      </c>
      <c r="P28" s="215" t="str">
        <f t="shared" si="1"/>
        <v>KOW</v>
      </c>
      <c r="Q28" s="205">
        <v>7000</v>
      </c>
    </row>
    <row r="29" spans="2:17">
      <c r="B29" s="588"/>
      <c r="C29" s="224" t="s">
        <v>331</v>
      </c>
      <c r="D29" s="593"/>
      <c r="E29" s="336">
        <v>110000</v>
      </c>
      <c r="F29" s="197"/>
      <c r="G29" s="225" t="s">
        <v>332</v>
      </c>
      <c r="H29" s="215" t="str">
        <f t="shared" si="2"/>
        <v>VOOJNKR</v>
      </c>
      <c r="I29" s="222">
        <v>55000</v>
      </c>
      <c r="J29" s="201"/>
      <c r="K29" s="226" t="s">
        <v>331</v>
      </c>
      <c r="L29" s="593"/>
      <c r="M29" s="338">
        <v>11000</v>
      </c>
      <c r="N29" s="201"/>
      <c r="O29" s="225" t="s">
        <v>332</v>
      </c>
      <c r="P29" s="215" t="str">
        <f t="shared" si="1"/>
        <v>VOW</v>
      </c>
      <c r="Q29" s="205">
        <v>5500</v>
      </c>
    </row>
    <row r="30" spans="2:17">
      <c r="B30" s="588"/>
      <c r="C30" s="224" t="s">
        <v>333</v>
      </c>
      <c r="D30" s="593"/>
      <c r="E30" s="336">
        <v>80000</v>
      </c>
      <c r="F30" s="197"/>
      <c r="G30" s="225" t="s">
        <v>334</v>
      </c>
      <c r="H30" s="215" t="str">
        <f>G30&amp;"OOJNKR"</f>
        <v>OOOJNKR</v>
      </c>
      <c r="I30" s="222">
        <v>40000</v>
      </c>
      <c r="J30" s="201"/>
      <c r="K30" s="226" t="s">
        <v>333</v>
      </c>
      <c r="L30" s="593"/>
      <c r="M30" s="354">
        <v>8000</v>
      </c>
      <c r="N30" s="201"/>
      <c r="O30" s="225" t="s">
        <v>334</v>
      </c>
      <c r="P30" s="215" t="str">
        <f t="shared" si="1"/>
        <v>OOW</v>
      </c>
      <c r="Q30" s="205">
        <v>4000</v>
      </c>
    </row>
    <row r="31" spans="2:17" ht="17.25" thickBot="1">
      <c r="B31" s="589"/>
      <c r="C31" s="228" t="s">
        <v>335</v>
      </c>
      <c r="D31" s="229" t="str">
        <f>C31&amp;"RKR"</f>
        <v>GRKR</v>
      </c>
      <c r="E31" s="341">
        <v>669000</v>
      </c>
      <c r="F31" s="197"/>
      <c r="G31" s="231"/>
      <c r="H31" s="229"/>
      <c r="I31" s="232" t="s">
        <v>310</v>
      </c>
      <c r="J31" s="201"/>
      <c r="K31" s="376" t="s">
        <v>335</v>
      </c>
      <c r="L31" s="374" t="str">
        <f>K31&amp;"RT"</f>
        <v>GRT</v>
      </c>
      <c r="M31" s="377">
        <v>70000</v>
      </c>
      <c r="N31" s="201"/>
      <c r="O31" s="231"/>
      <c r="P31" s="229"/>
      <c r="Q31" s="233" t="s">
        <v>310</v>
      </c>
    </row>
    <row r="32" spans="2:17">
      <c r="B32" s="234"/>
      <c r="C32" s="235"/>
      <c r="D32" s="235"/>
      <c r="E32" s="236"/>
      <c r="F32" s="197"/>
      <c r="G32" s="201"/>
      <c r="H32" s="201"/>
      <c r="I32" s="237"/>
      <c r="J32" s="201"/>
      <c r="K32" s="238"/>
      <c r="L32" s="238"/>
      <c r="M32" s="239"/>
      <c r="N32" s="201"/>
      <c r="O32" s="201"/>
      <c r="P32" s="201"/>
      <c r="Q32" s="240"/>
    </row>
    <row r="33" spans="2:2">
      <c r="B33" s="353" t="s">
        <v>477</v>
      </c>
    </row>
  </sheetData>
  <mergeCells count="11">
    <mergeCell ref="B17:B31"/>
    <mergeCell ref="B4:Q4"/>
    <mergeCell ref="C6:I6"/>
    <mergeCell ref="K6:Q6"/>
    <mergeCell ref="C7:I7"/>
    <mergeCell ref="K7:Q7"/>
    <mergeCell ref="B9:B16"/>
    <mergeCell ref="D17:D30"/>
    <mergeCell ref="L17:L30"/>
    <mergeCell ref="L9:L14"/>
    <mergeCell ref="D9:D15"/>
  </mergeCells>
  <phoneticPr fontId="2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6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D34F8-FAE0-4A9D-B806-DC223FFD8C6E}">
  <sheetPr>
    <tabColor rgb="FF002060"/>
    <pageSetUpPr fitToPage="1"/>
  </sheetPr>
  <dimension ref="A1:R32"/>
  <sheetViews>
    <sheetView showGridLines="0" view="pageBreakPreview" zoomScale="85" zoomScaleNormal="85" zoomScaleSheetLayoutView="85" workbookViewId="0">
      <selection activeCell="L36" sqref="L36"/>
    </sheetView>
  </sheetViews>
  <sheetFormatPr defaultColWidth="9" defaultRowHeight="16.5"/>
  <cols>
    <col min="1" max="2" width="9" style="185"/>
    <col min="3" max="3" width="5.125" style="185" bestFit="1" customWidth="1"/>
    <col min="4" max="4" width="11" style="185" bestFit="1" customWidth="1"/>
    <col min="5" max="5" width="13" style="185" bestFit="1" customWidth="1"/>
    <col min="6" max="6" width="2.875" style="185" customWidth="1"/>
    <col min="7" max="7" width="5.125" style="185" bestFit="1" customWidth="1"/>
    <col min="8" max="8" width="11" style="185" bestFit="1" customWidth="1"/>
    <col min="9" max="9" width="13" style="185" customWidth="1"/>
    <col min="10" max="10" width="2.875" style="185" customWidth="1"/>
    <col min="11" max="11" width="4.75" style="185" customWidth="1"/>
    <col min="12" max="12" width="11" style="185" bestFit="1" customWidth="1"/>
    <col min="13" max="13" width="13.125" style="185" bestFit="1" customWidth="1"/>
    <col min="14" max="14" width="2.875" style="185" customWidth="1"/>
    <col min="15" max="15" width="4.875" style="185" bestFit="1" customWidth="1"/>
    <col min="16" max="16" width="11" style="185" bestFit="1" customWidth="1"/>
    <col min="17" max="17" width="13" style="185" bestFit="1" customWidth="1"/>
    <col min="18" max="18" width="2" style="185" customWidth="1"/>
    <col min="19" max="16384" width="9" style="185"/>
  </cols>
  <sheetData>
    <row r="1" spans="1:18" s="118" customFormat="1" ht="19.5">
      <c r="C1" s="119"/>
      <c r="G1" s="184"/>
      <c r="H1" s="184"/>
      <c r="I1" s="184"/>
      <c r="J1" s="184"/>
      <c r="K1" s="184"/>
    </row>
    <row r="2" spans="1:18" s="118" customFormat="1" ht="19.5">
      <c r="C2" s="119"/>
      <c r="G2" s="184"/>
      <c r="H2" s="184"/>
      <c r="I2" s="184"/>
      <c r="J2" s="184"/>
      <c r="K2" s="184"/>
    </row>
    <row r="3" spans="1:18" s="118" customFormat="1" ht="19.5">
      <c r="C3" s="119"/>
      <c r="G3" s="184"/>
      <c r="H3" s="184"/>
      <c r="I3" s="184"/>
      <c r="J3" s="184"/>
      <c r="K3" s="184"/>
    </row>
    <row r="4" spans="1:18" s="118" customFormat="1" ht="26.45" customHeight="1">
      <c r="A4" s="155"/>
      <c r="B4" s="575" t="s">
        <v>528</v>
      </c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252"/>
    </row>
    <row r="6" spans="1:18" ht="30.75" customHeight="1">
      <c r="C6" s="576" t="s">
        <v>295</v>
      </c>
      <c r="D6" s="576"/>
      <c r="E6" s="576"/>
      <c r="F6" s="576"/>
      <c r="G6" s="576"/>
      <c r="H6" s="576"/>
      <c r="I6" s="576"/>
      <c r="J6" s="186"/>
      <c r="K6" s="576" t="s">
        <v>296</v>
      </c>
      <c r="L6" s="576"/>
      <c r="M6" s="576"/>
      <c r="N6" s="576"/>
      <c r="O6" s="576"/>
      <c r="P6" s="576"/>
      <c r="Q6" s="576"/>
    </row>
    <row r="7" spans="1:18" ht="17.25" thickBot="1">
      <c r="C7" s="577" t="s">
        <v>297</v>
      </c>
      <c r="D7" s="577"/>
      <c r="E7" s="577"/>
      <c r="F7" s="577"/>
      <c r="G7" s="577"/>
      <c r="H7" s="577"/>
      <c r="I7" s="577"/>
      <c r="K7" s="578" t="s">
        <v>298</v>
      </c>
      <c r="L7" s="578"/>
      <c r="M7" s="578"/>
      <c r="N7" s="578"/>
      <c r="O7" s="578"/>
      <c r="P7" s="578"/>
      <c r="Q7" s="578"/>
    </row>
    <row r="8" spans="1:18" ht="17.25" thickBot="1">
      <c r="C8" s="191" t="s">
        <v>299</v>
      </c>
      <c r="D8" s="192" t="s">
        <v>300</v>
      </c>
      <c r="E8" s="193" t="s">
        <v>301</v>
      </c>
      <c r="F8" s="190"/>
      <c r="G8" s="191" t="s">
        <v>302</v>
      </c>
      <c r="H8" s="192" t="s">
        <v>300</v>
      </c>
      <c r="I8" s="193" t="s">
        <v>301</v>
      </c>
      <c r="J8" s="194"/>
      <c r="K8" s="191" t="s">
        <v>299</v>
      </c>
      <c r="L8" s="192" t="s">
        <v>300</v>
      </c>
      <c r="M8" s="193" t="s">
        <v>301</v>
      </c>
      <c r="N8" s="194"/>
      <c r="O8" s="191" t="s">
        <v>302</v>
      </c>
      <c r="P8" s="192" t="s">
        <v>300</v>
      </c>
      <c r="Q8" s="193" t="s">
        <v>301</v>
      </c>
    </row>
    <row r="9" spans="1:18" ht="16.5" customHeight="1">
      <c r="B9" s="584" t="s">
        <v>402</v>
      </c>
      <c r="C9" s="198" t="s">
        <v>303</v>
      </c>
      <c r="D9" s="199" t="str">
        <f>C9&amp;"POD"</f>
        <v>JPOD</v>
      </c>
      <c r="E9" s="212">
        <v>1640000</v>
      </c>
      <c r="F9" s="197"/>
      <c r="G9" s="198" t="s">
        <v>303</v>
      </c>
      <c r="H9" s="199" t="str">
        <f>G9&amp;"POD"</f>
        <v>JPOD</v>
      </c>
      <c r="I9" s="200">
        <v>820000</v>
      </c>
      <c r="J9" s="201"/>
      <c r="K9" s="204" t="s">
        <v>303</v>
      </c>
      <c r="L9" s="199" t="str">
        <f>K9&amp;"PS"</f>
        <v>JPS</v>
      </c>
      <c r="M9" s="207">
        <v>1400</v>
      </c>
      <c r="N9" s="201"/>
      <c r="O9" s="198" t="s">
        <v>303</v>
      </c>
      <c r="P9" s="199" t="str">
        <f>O9&amp;"PS"</f>
        <v>JPS</v>
      </c>
      <c r="Q9" s="249">
        <v>700</v>
      </c>
    </row>
    <row r="10" spans="1:18">
      <c r="B10" s="585"/>
      <c r="C10" s="198" t="s">
        <v>304</v>
      </c>
      <c r="D10" s="199" t="str">
        <f t="shared" ref="D10:D15" si="0">C10&amp;"POD"</f>
        <v>CPOD</v>
      </c>
      <c r="E10" s="212">
        <v>1400000</v>
      </c>
      <c r="F10" s="197"/>
      <c r="G10" s="198" t="s">
        <v>304</v>
      </c>
      <c r="H10" s="199" t="str">
        <f t="shared" ref="H10:H15" si="1">G10&amp;"POD"</f>
        <v>CPOD</v>
      </c>
      <c r="I10" s="200">
        <v>700000</v>
      </c>
      <c r="J10" s="201"/>
      <c r="K10" s="204" t="s">
        <v>304</v>
      </c>
      <c r="L10" s="199" t="str">
        <f t="shared" ref="L10:L15" si="2">K10&amp;"PS"</f>
        <v>CPS</v>
      </c>
      <c r="M10" s="207">
        <v>1160</v>
      </c>
      <c r="N10" s="201"/>
      <c r="O10" s="198" t="s">
        <v>304</v>
      </c>
      <c r="P10" s="199" t="str">
        <f t="shared" ref="P10:P15" si="3">O10&amp;"PS"</f>
        <v>CPS</v>
      </c>
      <c r="Q10" s="206">
        <v>580</v>
      </c>
    </row>
    <row r="11" spans="1:18">
      <c r="B11" s="585"/>
      <c r="C11" s="198" t="s">
        <v>305</v>
      </c>
      <c r="D11" s="199" t="str">
        <f t="shared" si="0"/>
        <v>DPOD</v>
      </c>
      <c r="E11" s="212">
        <v>1100000</v>
      </c>
      <c r="F11" s="197"/>
      <c r="G11" s="198" t="s">
        <v>305</v>
      </c>
      <c r="H11" s="199" t="str">
        <f t="shared" si="1"/>
        <v>DPOD</v>
      </c>
      <c r="I11" s="200">
        <v>550000</v>
      </c>
      <c r="J11" s="201"/>
      <c r="K11" s="204" t="s">
        <v>305</v>
      </c>
      <c r="L11" s="199" t="str">
        <f t="shared" si="2"/>
        <v>DPS</v>
      </c>
      <c r="M11" s="207">
        <v>920</v>
      </c>
      <c r="N11" s="201"/>
      <c r="O11" s="198" t="s">
        <v>305</v>
      </c>
      <c r="P11" s="199" t="str">
        <f t="shared" si="3"/>
        <v>DPS</v>
      </c>
      <c r="Q11" s="206">
        <v>460</v>
      </c>
    </row>
    <row r="12" spans="1:18">
      <c r="B12" s="585"/>
      <c r="C12" s="198" t="s">
        <v>306</v>
      </c>
      <c r="D12" s="199" t="str">
        <f t="shared" si="0"/>
        <v>PPOD</v>
      </c>
      <c r="E12" s="212">
        <v>800000</v>
      </c>
      <c r="F12" s="197"/>
      <c r="G12" s="198" t="s">
        <v>306</v>
      </c>
      <c r="H12" s="199" t="str">
        <f t="shared" si="1"/>
        <v>PPOD</v>
      </c>
      <c r="I12" s="200">
        <v>400000</v>
      </c>
      <c r="J12" s="201"/>
      <c r="K12" s="204" t="s">
        <v>306</v>
      </c>
      <c r="L12" s="199" t="str">
        <f t="shared" si="2"/>
        <v>PPS</v>
      </c>
      <c r="M12" s="207">
        <v>680</v>
      </c>
      <c r="N12" s="201"/>
      <c r="O12" s="198" t="s">
        <v>306</v>
      </c>
      <c r="P12" s="199" t="str">
        <f t="shared" si="3"/>
        <v>PPS</v>
      </c>
      <c r="Q12" s="206">
        <v>340</v>
      </c>
    </row>
    <row r="13" spans="1:18">
      <c r="B13" s="585"/>
      <c r="C13" s="198" t="s">
        <v>307</v>
      </c>
      <c r="D13" s="199" t="str">
        <f t="shared" si="0"/>
        <v>RPOD</v>
      </c>
      <c r="E13" s="212">
        <v>600000</v>
      </c>
      <c r="F13" s="197"/>
      <c r="G13" s="198" t="s">
        <v>307</v>
      </c>
      <c r="H13" s="199" t="str">
        <f t="shared" si="1"/>
        <v>RPOD</v>
      </c>
      <c r="I13" s="200">
        <v>300000</v>
      </c>
      <c r="J13" s="201"/>
      <c r="K13" s="204" t="s">
        <v>307</v>
      </c>
      <c r="L13" s="199" t="str">
        <f t="shared" si="2"/>
        <v>RPS</v>
      </c>
      <c r="M13" s="207">
        <v>560</v>
      </c>
      <c r="N13" s="201"/>
      <c r="O13" s="198" t="s">
        <v>307</v>
      </c>
      <c r="P13" s="199" t="str">
        <f t="shared" si="3"/>
        <v>RPS</v>
      </c>
      <c r="Q13" s="206">
        <v>280</v>
      </c>
    </row>
    <row r="14" spans="1:18">
      <c r="B14" s="585"/>
      <c r="C14" s="198" t="s">
        <v>308</v>
      </c>
      <c r="D14" s="199" t="str">
        <f t="shared" si="0"/>
        <v>ZPOD</v>
      </c>
      <c r="E14" s="212">
        <v>440000</v>
      </c>
      <c r="F14" s="197"/>
      <c r="G14" s="198" t="s">
        <v>308</v>
      </c>
      <c r="H14" s="199" t="str">
        <f t="shared" si="1"/>
        <v>ZPOD</v>
      </c>
      <c r="I14" s="200">
        <v>220000</v>
      </c>
      <c r="J14" s="201"/>
      <c r="K14" s="204" t="s">
        <v>308</v>
      </c>
      <c r="L14" s="199" t="str">
        <f t="shared" si="2"/>
        <v>ZPS</v>
      </c>
      <c r="M14" s="205">
        <v>400</v>
      </c>
      <c r="N14" s="201"/>
      <c r="O14" s="198" t="s">
        <v>308</v>
      </c>
      <c r="P14" s="199" t="str">
        <f t="shared" si="3"/>
        <v>ZPS</v>
      </c>
      <c r="Q14" s="208">
        <v>200</v>
      </c>
    </row>
    <row r="15" spans="1:18">
      <c r="B15" s="585"/>
      <c r="C15" s="198" t="s">
        <v>506</v>
      </c>
      <c r="D15" s="199" t="str">
        <f t="shared" si="0"/>
        <v>WPOD</v>
      </c>
      <c r="E15" s="212">
        <v>300000</v>
      </c>
      <c r="F15" s="197"/>
      <c r="G15" s="198" t="s">
        <v>506</v>
      </c>
      <c r="H15" s="199" t="str">
        <f t="shared" si="1"/>
        <v>WPOD</v>
      </c>
      <c r="I15" s="212">
        <v>150000</v>
      </c>
      <c r="J15" s="201"/>
      <c r="K15" s="198" t="s">
        <v>506</v>
      </c>
      <c r="L15" s="199" t="str">
        <f t="shared" si="2"/>
        <v>WPS</v>
      </c>
      <c r="M15" s="205">
        <v>250</v>
      </c>
      <c r="N15" s="201"/>
      <c r="O15" s="198" t="s">
        <v>506</v>
      </c>
      <c r="P15" s="199" t="str">
        <f t="shared" si="3"/>
        <v>WPS</v>
      </c>
      <c r="Q15" s="213">
        <v>125</v>
      </c>
    </row>
    <row r="16" spans="1:18" ht="17.25" thickBot="1">
      <c r="B16" s="586"/>
      <c r="C16" s="209" t="s">
        <v>309</v>
      </c>
      <c r="D16" s="379" t="s">
        <v>527</v>
      </c>
      <c r="E16" s="269">
        <v>1697000</v>
      </c>
      <c r="F16" s="197"/>
      <c r="G16" s="198"/>
      <c r="H16" s="199"/>
      <c r="I16" s="212"/>
      <c r="J16" s="201"/>
      <c r="K16" s="198"/>
      <c r="L16" s="199"/>
      <c r="M16" s="205"/>
      <c r="N16" s="201"/>
      <c r="O16" s="198"/>
      <c r="P16" s="199"/>
      <c r="Q16" s="213"/>
    </row>
    <row r="17" spans="2:18">
      <c r="B17" s="582" t="s">
        <v>403</v>
      </c>
      <c r="C17" s="214" t="s">
        <v>311</v>
      </c>
      <c r="D17" s="217" t="str">
        <f>C17&amp;"YOD"</f>
        <v>YYOD</v>
      </c>
      <c r="E17" s="212">
        <v>1080000</v>
      </c>
      <c r="F17" s="197"/>
      <c r="G17" s="216" t="s">
        <v>312</v>
      </c>
      <c r="H17" s="217" t="str">
        <f>G17&amp;"YOD"</f>
        <v>YYOD</v>
      </c>
      <c r="I17" s="251">
        <v>540000</v>
      </c>
      <c r="J17" s="201"/>
      <c r="K17" s="218" t="s">
        <v>312</v>
      </c>
      <c r="L17" s="217" t="str">
        <f>K17&amp;"YS"</f>
        <v>YYS</v>
      </c>
      <c r="M17" s="203">
        <v>1060</v>
      </c>
      <c r="N17" s="201"/>
      <c r="O17" s="216" t="s">
        <v>312</v>
      </c>
      <c r="P17" s="217" t="str">
        <f>O17&amp;"YS"</f>
        <v>YYS</v>
      </c>
      <c r="Q17" s="249">
        <v>530</v>
      </c>
    </row>
    <row r="18" spans="2:18">
      <c r="B18" s="573"/>
      <c r="C18" s="219" t="s">
        <v>313</v>
      </c>
      <c r="D18" s="215" t="str">
        <f t="shared" ref="D18:D29" si="4">C18&amp;"YOD"</f>
        <v>BYOD</v>
      </c>
      <c r="E18" s="212">
        <v>960000</v>
      </c>
      <c r="F18" s="220"/>
      <c r="G18" s="221" t="s">
        <v>313</v>
      </c>
      <c r="H18" s="215" t="str">
        <f t="shared" ref="H18:H29" si="5">G18&amp;"YOD"</f>
        <v>BYOD</v>
      </c>
      <c r="I18" s="200">
        <v>480000</v>
      </c>
      <c r="J18" s="201"/>
      <c r="K18" s="223" t="s">
        <v>313</v>
      </c>
      <c r="L18" s="215" t="str">
        <f t="shared" ref="L18:L30" si="6">K18&amp;"YS"</f>
        <v>BYS</v>
      </c>
      <c r="M18" s="205">
        <v>800</v>
      </c>
      <c r="N18" s="201"/>
      <c r="O18" s="221" t="s">
        <v>313</v>
      </c>
      <c r="P18" s="215" t="str">
        <f t="shared" ref="P18:P30" si="7">O18&amp;"YS"</f>
        <v>BYS</v>
      </c>
      <c r="Q18" s="206">
        <v>400</v>
      </c>
    </row>
    <row r="19" spans="2:18">
      <c r="B19" s="573"/>
      <c r="C19" s="224" t="s">
        <v>314</v>
      </c>
      <c r="D19" s="215" t="str">
        <f t="shared" si="4"/>
        <v>MYOD</v>
      </c>
      <c r="E19" s="212">
        <v>860000</v>
      </c>
      <c r="F19" s="220"/>
      <c r="G19" s="225" t="s">
        <v>315</v>
      </c>
      <c r="H19" s="215" t="str">
        <f t="shared" si="5"/>
        <v>MYOD</v>
      </c>
      <c r="I19" s="200">
        <v>430000</v>
      </c>
      <c r="J19" s="201"/>
      <c r="K19" s="226" t="s">
        <v>314</v>
      </c>
      <c r="L19" s="215" t="str">
        <f t="shared" si="6"/>
        <v>MYS</v>
      </c>
      <c r="M19" s="205">
        <v>720</v>
      </c>
      <c r="N19" s="201"/>
      <c r="O19" s="225" t="s">
        <v>314</v>
      </c>
      <c r="P19" s="215" t="str">
        <f t="shared" si="7"/>
        <v>MYS</v>
      </c>
      <c r="Q19" s="206">
        <v>360</v>
      </c>
    </row>
    <row r="20" spans="2:18">
      <c r="B20" s="573"/>
      <c r="C20" s="224" t="s">
        <v>316</v>
      </c>
      <c r="D20" s="215" t="str">
        <f t="shared" si="4"/>
        <v>HYOD</v>
      </c>
      <c r="E20" s="212">
        <v>780000</v>
      </c>
      <c r="F20" s="220"/>
      <c r="G20" s="225" t="s">
        <v>316</v>
      </c>
      <c r="H20" s="215" t="str">
        <f t="shared" si="5"/>
        <v>HYOD</v>
      </c>
      <c r="I20" s="200">
        <v>390000</v>
      </c>
      <c r="J20" s="201"/>
      <c r="K20" s="226" t="s">
        <v>316</v>
      </c>
      <c r="L20" s="215" t="str">
        <f t="shared" si="6"/>
        <v>HYS</v>
      </c>
      <c r="M20" s="205">
        <v>660</v>
      </c>
      <c r="N20" s="201"/>
      <c r="O20" s="225" t="s">
        <v>316</v>
      </c>
      <c r="P20" s="215" t="str">
        <f t="shared" si="7"/>
        <v>HYS</v>
      </c>
      <c r="Q20" s="206">
        <v>330</v>
      </c>
    </row>
    <row r="21" spans="2:18">
      <c r="B21" s="573"/>
      <c r="C21" s="224" t="s">
        <v>317</v>
      </c>
      <c r="D21" s="215" t="str">
        <f t="shared" si="4"/>
        <v>EYOD</v>
      </c>
      <c r="E21" s="212">
        <v>640000</v>
      </c>
      <c r="F21" s="220"/>
      <c r="G21" s="225" t="s">
        <v>318</v>
      </c>
      <c r="H21" s="215" t="str">
        <f t="shared" si="5"/>
        <v>EYOD</v>
      </c>
      <c r="I21" s="200">
        <v>320000</v>
      </c>
      <c r="J21" s="201"/>
      <c r="K21" s="226" t="s">
        <v>317</v>
      </c>
      <c r="L21" s="215" t="str">
        <f t="shared" si="6"/>
        <v>EYS</v>
      </c>
      <c r="M21" s="205">
        <v>540</v>
      </c>
      <c r="N21" s="201"/>
      <c r="O21" s="225" t="s">
        <v>318</v>
      </c>
      <c r="P21" s="215" t="str">
        <f t="shared" si="7"/>
        <v>EYS</v>
      </c>
      <c r="Q21" s="206">
        <v>270</v>
      </c>
    </row>
    <row r="22" spans="2:18">
      <c r="B22" s="573"/>
      <c r="C22" s="224" t="s">
        <v>319</v>
      </c>
      <c r="D22" s="215" t="str">
        <f t="shared" si="4"/>
        <v>LYOD</v>
      </c>
      <c r="E22" s="212">
        <v>540000</v>
      </c>
      <c r="F22" s="220"/>
      <c r="G22" s="225" t="s">
        <v>320</v>
      </c>
      <c r="H22" s="215" t="str">
        <f t="shared" si="5"/>
        <v>LYOD</v>
      </c>
      <c r="I22" s="200">
        <v>270000</v>
      </c>
      <c r="J22" s="201"/>
      <c r="K22" s="226" t="s">
        <v>319</v>
      </c>
      <c r="L22" s="215" t="str">
        <f t="shared" si="6"/>
        <v>LYS</v>
      </c>
      <c r="M22" s="205">
        <v>460</v>
      </c>
      <c r="N22" s="201"/>
      <c r="O22" s="225" t="s">
        <v>319</v>
      </c>
      <c r="P22" s="215" t="str">
        <f t="shared" si="7"/>
        <v>LYS</v>
      </c>
      <c r="Q22" s="206">
        <v>230</v>
      </c>
    </row>
    <row r="23" spans="2:18">
      <c r="B23" s="573"/>
      <c r="C23" s="224" t="s">
        <v>321</v>
      </c>
      <c r="D23" s="215" t="str">
        <f t="shared" si="4"/>
        <v>QYOD</v>
      </c>
      <c r="E23" s="212">
        <v>460000</v>
      </c>
      <c r="F23" s="197"/>
      <c r="G23" s="225" t="s">
        <v>321</v>
      </c>
      <c r="H23" s="215" t="str">
        <f t="shared" si="5"/>
        <v>QYOD</v>
      </c>
      <c r="I23" s="200">
        <v>230000</v>
      </c>
      <c r="J23" s="201"/>
      <c r="K23" s="226" t="s">
        <v>321</v>
      </c>
      <c r="L23" s="215" t="str">
        <f t="shared" si="6"/>
        <v>QYS</v>
      </c>
      <c r="M23" s="205">
        <v>380</v>
      </c>
      <c r="N23" s="201"/>
      <c r="O23" s="225" t="s">
        <v>321</v>
      </c>
      <c r="P23" s="215" t="str">
        <f t="shared" si="7"/>
        <v>QYS</v>
      </c>
      <c r="Q23" s="206">
        <v>190</v>
      </c>
      <c r="R23" s="227"/>
    </row>
    <row r="24" spans="2:18">
      <c r="B24" s="573"/>
      <c r="C24" s="224" t="s">
        <v>322</v>
      </c>
      <c r="D24" s="215" t="str">
        <f t="shared" si="4"/>
        <v>NYOD</v>
      </c>
      <c r="E24" s="212">
        <v>420000</v>
      </c>
      <c r="F24" s="197"/>
      <c r="G24" s="225" t="s">
        <v>323</v>
      </c>
      <c r="H24" s="215" t="str">
        <f t="shared" si="5"/>
        <v>NYOD</v>
      </c>
      <c r="I24" s="200">
        <v>210000</v>
      </c>
      <c r="J24" s="201"/>
      <c r="K24" s="226" t="s">
        <v>322</v>
      </c>
      <c r="L24" s="215" t="str">
        <f t="shared" si="6"/>
        <v>NYS</v>
      </c>
      <c r="M24" s="205">
        <v>340</v>
      </c>
      <c r="N24" s="201"/>
      <c r="O24" s="225" t="s">
        <v>323</v>
      </c>
      <c r="P24" s="215" t="str">
        <f t="shared" si="7"/>
        <v>NYS</v>
      </c>
      <c r="Q24" s="206">
        <v>170</v>
      </c>
      <c r="R24" s="227"/>
    </row>
    <row r="25" spans="2:18">
      <c r="B25" s="573"/>
      <c r="C25" s="224" t="s">
        <v>324</v>
      </c>
      <c r="D25" s="215" t="str">
        <f t="shared" si="4"/>
        <v>SYOD</v>
      </c>
      <c r="E25" s="212">
        <v>380000</v>
      </c>
      <c r="F25" s="197"/>
      <c r="G25" s="225" t="s">
        <v>325</v>
      </c>
      <c r="H25" s="215" t="str">
        <f t="shared" si="5"/>
        <v>SYOD</v>
      </c>
      <c r="I25" s="200">
        <v>190000</v>
      </c>
      <c r="J25" s="201"/>
      <c r="K25" s="226" t="s">
        <v>324</v>
      </c>
      <c r="L25" s="215" t="str">
        <f t="shared" si="6"/>
        <v>SYS</v>
      </c>
      <c r="M25" s="205">
        <v>300</v>
      </c>
      <c r="N25" s="201"/>
      <c r="O25" s="225" t="s">
        <v>324</v>
      </c>
      <c r="P25" s="215" t="str">
        <f t="shared" si="7"/>
        <v>SYS</v>
      </c>
      <c r="Q25" s="206">
        <v>150</v>
      </c>
      <c r="R25" s="227"/>
    </row>
    <row r="26" spans="2:18">
      <c r="B26" s="573"/>
      <c r="C26" s="224" t="s">
        <v>326</v>
      </c>
      <c r="D26" s="215" t="str">
        <f t="shared" si="4"/>
        <v>AYOD</v>
      </c>
      <c r="E26" s="212">
        <v>330000</v>
      </c>
      <c r="F26" s="197"/>
      <c r="G26" s="225" t="s">
        <v>326</v>
      </c>
      <c r="H26" s="215" t="str">
        <f t="shared" si="5"/>
        <v>AYOD</v>
      </c>
      <c r="I26" s="200">
        <v>165000</v>
      </c>
      <c r="J26" s="201"/>
      <c r="K26" s="226" t="s">
        <v>326</v>
      </c>
      <c r="L26" s="215" t="str">
        <f t="shared" si="6"/>
        <v>AYS</v>
      </c>
      <c r="M26" s="205">
        <v>260</v>
      </c>
      <c r="N26" s="201"/>
      <c r="O26" s="225" t="s">
        <v>326</v>
      </c>
      <c r="P26" s="215" t="str">
        <f t="shared" si="7"/>
        <v>AYS</v>
      </c>
      <c r="Q26" s="206">
        <v>130</v>
      </c>
      <c r="R26" s="227"/>
    </row>
    <row r="27" spans="2:18">
      <c r="B27" s="573"/>
      <c r="C27" s="224" t="s">
        <v>327</v>
      </c>
      <c r="D27" s="215" t="str">
        <f t="shared" si="4"/>
        <v>FYOD</v>
      </c>
      <c r="E27" s="212">
        <v>240000</v>
      </c>
      <c r="F27" s="197"/>
      <c r="G27" s="225" t="s">
        <v>328</v>
      </c>
      <c r="H27" s="215" t="str">
        <f t="shared" si="5"/>
        <v>FYOD</v>
      </c>
      <c r="I27" s="200">
        <v>120000</v>
      </c>
      <c r="J27" s="201"/>
      <c r="K27" s="226" t="s">
        <v>327</v>
      </c>
      <c r="L27" s="215" t="str">
        <f t="shared" si="6"/>
        <v>FYS</v>
      </c>
      <c r="M27" s="205">
        <v>200</v>
      </c>
      <c r="N27" s="201"/>
      <c r="O27" s="225" t="s">
        <v>328</v>
      </c>
      <c r="P27" s="215" t="str">
        <f t="shared" si="7"/>
        <v>FYS</v>
      </c>
      <c r="Q27" s="206">
        <v>100</v>
      </c>
    </row>
    <row r="28" spans="2:18">
      <c r="B28" s="573"/>
      <c r="C28" s="224" t="s">
        <v>329</v>
      </c>
      <c r="D28" s="215" t="str">
        <f t="shared" si="4"/>
        <v>KYOD</v>
      </c>
      <c r="E28" s="212">
        <v>180000</v>
      </c>
      <c r="F28" s="197"/>
      <c r="G28" s="225" t="s">
        <v>329</v>
      </c>
      <c r="H28" s="215" t="str">
        <f t="shared" si="5"/>
        <v>KYOD</v>
      </c>
      <c r="I28" s="200">
        <v>90000</v>
      </c>
      <c r="J28" s="201"/>
      <c r="K28" s="226" t="s">
        <v>329</v>
      </c>
      <c r="L28" s="215" t="str">
        <f t="shared" si="6"/>
        <v>KYS</v>
      </c>
      <c r="M28" s="205">
        <v>150</v>
      </c>
      <c r="N28" s="201"/>
      <c r="O28" s="225" t="s">
        <v>330</v>
      </c>
      <c r="P28" s="215" t="str">
        <f t="shared" si="7"/>
        <v>KYS</v>
      </c>
      <c r="Q28" s="208">
        <v>75</v>
      </c>
    </row>
    <row r="29" spans="2:18">
      <c r="B29" s="573"/>
      <c r="C29" s="224" t="s">
        <v>331</v>
      </c>
      <c r="D29" s="215" t="str">
        <f t="shared" si="4"/>
        <v>VYOD</v>
      </c>
      <c r="E29" s="212">
        <v>120000</v>
      </c>
      <c r="F29" s="197"/>
      <c r="G29" s="225" t="s">
        <v>332</v>
      </c>
      <c r="H29" s="215" t="str">
        <f t="shared" si="5"/>
        <v>VYOD</v>
      </c>
      <c r="I29" s="222">
        <v>60000</v>
      </c>
      <c r="J29" s="201"/>
      <c r="K29" s="226" t="s">
        <v>331</v>
      </c>
      <c r="L29" s="215" t="str">
        <f t="shared" si="6"/>
        <v>VYS</v>
      </c>
      <c r="M29" s="205">
        <v>100</v>
      </c>
      <c r="N29" s="201"/>
      <c r="O29" s="225" t="s">
        <v>332</v>
      </c>
      <c r="P29" s="215" t="str">
        <f t="shared" si="7"/>
        <v>VYS</v>
      </c>
      <c r="Q29" s="205">
        <v>50</v>
      </c>
    </row>
    <row r="30" spans="2:18">
      <c r="B30" s="573"/>
      <c r="C30" s="224" t="s">
        <v>333</v>
      </c>
      <c r="D30" s="215" t="s">
        <v>530</v>
      </c>
      <c r="E30" s="212">
        <v>80000</v>
      </c>
      <c r="F30" s="197"/>
      <c r="G30" s="225" t="s">
        <v>334</v>
      </c>
      <c r="H30" s="215" t="s">
        <v>530</v>
      </c>
      <c r="I30" s="222">
        <v>40000</v>
      </c>
      <c r="J30" s="201"/>
      <c r="K30" s="226" t="s">
        <v>333</v>
      </c>
      <c r="L30" s="215" t="str">
        <f t="shared" si="6"/>
        <v>OYS</v>
      </c>
      <c r="M30" s="205">
        <v>70</v>
      </c>
      <c r="N30" s="201"/>
      <c r="O30" s="225" t="s">
        <v>334</v>
      </c>
      <c r="P30" s="215" t="str">
        <f t="shared" si="7"/>
        <v>OYS</v>
      </c>
      <c r="Q30" s="205">
        <v>35</v>
      </c>
    </row>
    <row r="31" spans="2:18" ht="17.25" thickBot="1">
      <c r="B31" s="574"/>
      <c r="C31" s="228" t="s">
        <v>335</v>
      </c>
      <c r="D31" s="229" t="str">
        <f>C31&amp;"RKR"</f>
        <v>GRKR</v>
      </c>
      <c r="E31" s="269">
        <f>565000*2</f>
        <v>1130000</v>
      </c>
      <c r="F31" s="197"/>
      <c r="G31" s="231"/>
      <c r="H31" s="229"/>
      <c r="I31" s="232" t="s">
        <v>310</v>
      </c>
      <c r="J31" s="201"/>
      <c r="K31" s="231" t="s">
        <v>335</v>
      </c>
      <c r="L31" s="229"/>
      <c r="M31" s="233"/>
      <c r="N31" s="201"/>
      <c r="O31" s="231"/>
      <c r="P31" s="229"/>
      <c r="Q31" s="233" t="s">
        <v>310</v>
      </c>
    </row>
    <row r="32" spans="2:18">
      <c r="B32" s="234"/>
      <c r="C32" s="235"/>
      <c r="D32" s="235"/>
      <c r="E32" s="236"/>
      <c r="F32" s="197"/>
      <c r="G32" s="201"/>
      <c r="H32" s="201"/>
      <c r="I32" s="237"/>
      <c r="J32" s="201"/>
      <c r="K32" s="238"/>
      <c r="L32" s="238"/>
      <c r="M32" s="239"/>
      <c r="N32" s="201"/>
      <c r="O32" s="201"/>
      <c r="P32" s="201"/>
      <c r="Q32" s="240"/>
    </row>
  </sheetData>
  <mergeCells count="7">
    <mergeCell ref="B17:B31"/>
    <mergeCell ref="B4:Q4"/>
    <mergeCell ref="C6:I6"/>
    <mergeCell ref="K6:Q6"/>
    <mergeCell ref="C7:I7"/>
    <mergeCell ref="K7:Q7"/>
    <mergeCell ref="B9:B16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headerFooter>
    <oddFooter>&amp;C&amp;P&amp;R&amp;D</oddFooter>
  </headerFooter>
  <rowBreaks count="1" manualBreakCount="1">
    <brk id="49" max="17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F03A8-1E6D-4B59-B012-10CA3310DE55}">
  <sheetPr>
    <tabColor rgb="FF002060"/>
    <pageSetUpPr fitToPage="1"/>
  </sheetPr>
  <dimension ref="A1:R32"/>
  <sheetViews>
    <sheetView showGridLines="0" view="pageBreakPreview" zoomScale="85" zoomScaleNormal="85" zoomScaleSheetLayoutView="85" workbookViewId="0">
      <selection activeCell="M35" sqref="M35"/>
    </sheetView>
  </sheetViews>
  <sheetFormatPr defaultColWidth="9" defaultRowHeight="16.5"/>
  <cols>
    <col min="1" max="2" width="9" style="185"/>
    <col min="3" max="3" width="5.125" style="185" bestFit="1" customWidth="1"/>
    <col min="4" max="4" width="11" style="185" bestFit="1" customWidth="1"/>
    <col min="5" max="5" width="13" style="185" bestFit="1" customWidth="1"/>
    <col min="6" max="6" width="2.875" style="185" customWidth="1"/>
    <col min="7" max="7" width="5.125" style="185" bestFit="1" customWidth="1"/>
    <col min="8" max="8" width="11" style="185" bestFit="1" customWidth="1"/>
    <col min="9" max="9" width="13" style="185" customWidth="1"/>
    <col min="10" max="10" width="2.875" style="185" customWidth="1"/>
    <col min="11" max="11" width="4.75" style="185" customWidth="1"/>
    <col min="12" max="12" width="11" style="185" bestFit="1" customWidth="1"/>
    <col min="13" max="13" width="13.125" style="185" bestFit="1" customWidth="1"/>
    <col min="14" max="14" width="2.875" style="185" customWidth="1"/>
    <col min="15" max="15" width="4.875" style="185" bestFit="1" customWidth="1"/>
    <col min="16" max="16" width="11" style="185" bestFit="1" customWidth="1"/>
    <col min="17" max="17" width="13" style="185" bestFit="1" customWidth="1"/>
    <col min="18" max="18" width="2" style="185" customWidth="1"/>
    <col min="19" max="16384" width="9" style="185"/>
  </cols>
  <sheetData>
    <row r="1" spans="1:18" s="118" customFormat="1" ht="19.5">
      <c r="C1" s="119"/>
      <c r="G1" s="184"/>
      <c r="H1" s="184"/>
      <c r="I1" s="184"/>
      <c r="J1" s="184"/>
      <c r="K1" s="184"/>
    </row>
    <row r="2" spans="1:18" s="118" customFormat="1" ht="19.5">
      <c r="C2" s="119"/>
      <c r="G2" s="184"/>
      <c r="H2" s="184"/>
      <c r="I2" s="184"/>
      <c r="J2" s="184"/>
      <c r="K2" s="184"/>
    </row>
    <row r="3" spans="1:18" s="118" customFormat="1" ht="19.5">
      <c r="C3" s="119"/>
      <c r="G3" s="184"/>
      <c r="H3" s="184"/>
      <c r="I3" s="184"/>
      <c r="J3" s="184"/>
      <c r="K3" s="184"/>
    </row>
    <row r="4" spans="1:18" s="118" customFormat="1" ht="26.45" customHeight="1">
      <c r="A4" s="155"/>
      <c r="B4" s="575" t="s">
        <v>394</v>
      </c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252"/>
    </row>
    <row r="6" spans="1:18" ht="30.75" customHeight="1">
      <c r="C6" s="576" t="s">
        <v>552</v>
      </c>
      <c r="D6" s="576"/>
      <c r="E6" s="576"/>
      <c r="F6" s="576"/>
      <c r="G6" s="576"/>
      <c r="H6" s="576"/>
      <c r="I6" s="576"/>
      <c r="J6" s="186"/>
      <c r="K6" s="576" t="s">
        <v>553</v>
      </c>
      <c r="L6" s="576"/>
      <c r="M6" s="576"/>
      <c r="N6" s="576"/>
      <c r="O6" s="576"/>
      <c r="P6" s="576"/>
      <c r="Q6" s="576"/>
    </row>
    <row r="7" spans="1:18" ht="17.25" thickBot="1">
      <c r="C7" s="577" t="s">
        <v>297</v>
      </c>
      <c r="D7" s="577"/>
      <c r="E7" s="577"/>
      <c r="F7" s="577"/>
      <c r="G7" s="577"/>
      <c r="H7" s="577"/>
      <c r="I7" s="577"/>
      <c r="K7" s="583" t="s">
        <v>554</v>
      </c>
      <c r="L7" s="578"/>
      <c r="M7" s="578"/>
      <c r="N7" s="578"/>
      <c r="O7" s="578"/>
      <c r="P7" s="578"/>
      <c r="Q7" s="578"/>
    </row>
    <row r="8" spans="1:18" ht="17.25" thickBot="1">
      <c r="C8" s="191" t="s">
        <v>299</v>
      </c>
      <c r="D8" s="192" t="s">
        <v>300</v>
      </c>
      <c r="E8" s="193" t="s">
        <v>301</v>
      </c>
      <c r="F8" s="190"/>
      <c r="G8" s="191" t="s">
        <v>302</v>
      </c>
      <c r="H8" s="192" t="s">
        <v>300</v>
      </c>
      <c r="I8" s="193" t="s">
        <v>301</v>
      </c>
      <c r="J8" s="194"/>
      <c r="K8" s="191" t="s">
        <v>299</v>
      </c>
      <c r="L8" s="192" t="s">
        <v>300</v>
      </c>
      <c r="M8" s="193" t="s">
        <v>301</v>
      </c>
      <c r="N8" s="194"/>
      <c r="O8" s="191" t="s">
        <v>302</v>
      </c>
      <c r="P8" s="192" t="s">
        <v>300</v>
      </c>
      <c r="Q8" s="193" t="s">
        <v>301</v>
      </c>
    </row>
    <row r="9" spans="1:18" ht="16.5" customHeight="1">
      <c r="B9" s="584" t="s">
        <v>402</v>
      </c>
      <c r="C9" s="198" t="s">
        <v>303</v>
      </c>
      <c r="D9" s="199" t="str">
        <f>C9&amp;"RPSKR"</f>
        <v>JRPSKR</v>
      </c>
      <c r="E9" s="212">
        <v>1627000</v>
      </c>
      <c r="F9" s="197"/>
      <c r="G9" s="198" t="s">
        <v>303</v>
      </c>
      <c r="H9" s="199" t="str">
        <f>G9&amp;"OPSKR"</f>
        <v>JOPSKR</v>
      </c>
      <c r="I9" s="200">
        <v>813500</v>
      </c>
      <c r="J9" s="201"/>
      <c r="K9" s="204" t="s">
        <v>303</v>
      </c>
      <c r="L9" s="199" t="str">
        <f>K9&amp;"PS"</f>
        <v>JPS</v>
      </c>
      <c r="M9" s="207">
        <v>42800</v>
      </c>
      <c r="N9" s="201"/>
      <c r="O9" s="198" t="s">
        <v>303</v>
      </c>
      <c r="P9" s="199" t="str">
        <f>O9&amp;"PS"</f>
        <v>JPS</v>
      </c>
      <c r="Q9" s="249">
        <v>21400</v>
      </c>
    </row>
    <row r="10" spans="1:18">
      <c r="B10" s="585"/>
      <c r="C10" s="198" t="s">
        <v>304</v>
      </c>
      <c r="D10" s="199" t="str">
        <f t="shared" ref="D10:D15" si="0">C10&amp;"RPSKR"</f>
        <v>CRPSKR</v>
      </c>
      <c r="E10" s="212">
        <v>1220000</v>
      </c>
      <c r="F10" s="197"/>
      <c r="G10" s="198" t="s">
        <v>304</v>
      </c>
      <c r="H10" s="199" t="str">
        <f t="shared" ref="H10:H15" si="1">G10&amp;"OPSKR"</f>
        <v>COPSKR</v>
      </c>
      <c r="I10" s="200">
        <v>610000</v>
      </c>
      <c r="J10" s="201"/>
      <c r="K10" s="204" t="s">
        <v>304</v>
      </c>
      <c r="L10" s="199" t="str">
        <f t="shared" ref="L10:L15" si="2">K10&amp;"PS"</f>
        <v>CPS</v>
      </c>
      <c r="M10" s="207">
        <v>32000</v>
      </c>
      <c r="N10" s="201"/>
      <c r="O10" s="198" t="s">
        <v>304</v>
      </c>
      <c r="P10" s="199" t="str">
        <f t="shared" ref="P10:P15" si="3">O10&amp;"PS"</f>
        <v>CPS</v>
      </c>
      <c r="Q10" s="206">
        <v>16000</v>
      </c>
    </row>
    <row r="11" spans="1:18">
      <c r="B11" s="585"/>
      <c r="C11" s="198" t="s">
        <v>305</v>
      </c>
      <c r="D11" s="199" t="str">
        <f t="shared" si="0"/>
        <v>DRPSKR</v>
      </c>
      <c r="E11" s="212">
        <v>1000000</v>
      </c>
      <c r="F11" s="197"/>
      <c r="G11" s="198" t="s">
        <v>305</v>
      </c>
      <c r="H11" s="199" t="str">
        <f t="shared" si="1"/>
        <v>DOPSKR</v>
      </c>
      <c r="I11" s="200">
        <v>500000</v>
      </c>
      <c r="J11" s="201"/>
      <c r="K11" s="204" t="s">
        <v>305</v>
      </c>
      <c r="L11" s="199" t="str">
        <f t="shared" si="2"/>
        <v>DPS</v>
      </c>
      <c r="M11" s="207">
        <v>26200</v>
      </c>
      <c r="N11" s="201"/>
      <c r="O11" s="198" t="s">
        <v>305</v>
      </c>
      <c r="P11" s="199" t="str">
        <f t="shared" si="3"/>
        <v>DPS</v>
      </c>
      <c r="Q11" s="206">
        <v>13100</v>
      </c>
    </row>
    <row r="12" spans="1:18">
      <c r="B12" s="585"/>
      <c r="C12" s="198" t="s">
        <v>306</v>
      </c>
      <c r="D12" s="199" t="str">
        <f t="shared" si="0"/>
        <v>PRPSKR</v>
      </c>
      <c r="E12" s="212">
        <v>860000</v>
      </c>
      <c r="F12" s="197"/>
      <c r="G12" s="198" t="s">
        <v>306</v>
      </c>
      <c r="H12" s="199" t="str">
        <f t="shared" si="1"/>
        <v>POPSKR</v>
      </c>
      <c r="I12" s="200">
        <v>430000</v>
      </c>
      <c r="J12" s="201"/>
      <c r="K12" s="204" t="s">
        <v>306</v>
      </c>
      <c r="L12" s="199" t="str">
        <f t="shared" si="2"/>
        <v>PPS</v>
      </c>
      <c r="M12" s="207">
        <v>22600</v>
      </c>
      <c r="N12" s="201"/>
      <c r="O12" s="198" t="s">
        <v>306</v>
      </c>
      <c r="P12" s="199" t="str">
        <f t="shared" si="3"/>
        <v>PPS</v>
      </c>
      <c r="Q12" s="206">
        <v>11300</v>
      </c>
    </row>
    <row r="13" spans="1:18">
      <c r="B13" s="585"/>
      <c r="C13" s="198" t="s">
        <v>307</v>
      </c>
      <c r="D13" s="199" t="str">
        <f t="shared" si="0"/>
        <v>RRPSKR</v>
      </c>
      <c r="E13" s="212">
        <v>740000</v>
      </c>
      <c r="F13" s="197"/>
      <c r="G13" s="198" t="s">
        <v>307</v>
      </c>
      <c r="H13" s="199" t="str">
        <f t="shared" si="1"/>
        <v>ROPSKR</v>
      </c>
      <c r="I13" s="200">
        <v>370000</v>
      </c>
      <c r="J13" s="201"/>
      <c r="K13" s="204" t="s">
        <v>307</v>
      </c>
      <c r="L13" s="199" t="str">
        <f t="shared" si="2"/>
        <v>RPS</v>
      </c>
      <c r="M13" s="207">
        <v>19400</v>
      </c>
      <c r="N13" s="201"/>
      <c r="O13" s="198" t="s">
        <v>307</v>
      </c>
      <c r="P13" s="199" t="str">
        <f t="shared" si="3"/>
        <v>RPS</v>
      </c>
      <c r="Q13" s="206">
        <v>9700</v>
      </c>
    </row>
    <row r="14" spans="1:18">
      <c r="B14" s="585"/>
      <c r="C14" s="198" t="s">
        <v>308</v>
      </c>
      <c r="D14" s="199" t="str">
        <f t="shared" si="0"/>
        <v>ZRPSKR</v>
      </c>
      <c r="E14" s="212">
        <v>660000</v>
      </c>
      <c r="F14" s="197"/>
      <c r="G14" s="198" t="s">
        <v>308</v>
      </c>
      <c r="H14" s="199" t="str">
        <f t="shared" si="1"/>
        <v>ZOPSKR</v>
      </c>
      <c r="I14" s="200">
        <v>330000</v>
      </c>
      <c r="J14" s="201"/>
      <c r="K14" s="204" t="s">
        <v>308</v>
      </c>
      <c r="L14" s="199" t="str">
        <f t="shared" si="2"/>
        <v>ZPS</v>
      </c>
      <c r="M14" s="205">
        <v>17200</v>
      </c>
      <c r="N14" s="201"/>
      <c r="O14" s="198" t="s">
        <v>308</v>
      </c>
      <c r="P14" s="199" t="str">
        <f t="shared" si="3"/>
        <v>ZPS</v>
      </c>
      <c r="Q14" s="208">
        <v>8600</v>
      </c>
    </row>
    <row r="15" spans="1:18">
      <c r="B15" s="585"/>
      <c r="C15" s="198" t="s">
        <v>506</v>
      </c>
      <c r="D15" s="199" t="str">
        <f t="shared" si="0"/>
        <v>WRPSKR</v>
      </c>
      <c r="E15" s="212">
        <v>560000</v>
      </c>
      <c r="F15" s="197"/>
      <c r="G15" s="198" t="s">
        <v>506</v>
      </c>
      <c r="H15" s="199" t="str">
        <f t="shared" si="1"/>
        <v>WOPSKR</v>
      </c>
      <c r="I15" s="212">
        <v>280000</v>
      </c>
      <c r="J15" s="201"/>
      <c r="K15" s="198" t="s">
        <v>506</v>
      </c>
      <c r="L15" s="199" t="str">
        <f t="shared" si="2"/>
        <v>WPS</v>
      </c>
      <c r="M15" s="205">
        <v>14800</v>
      </c>
      <c r="N15" s="201"/>
      <c r="O15" s="198" t="s">
        <v>506</v>
      </c>
      <c r="P15" s="199" t="str">
        <f t="shared" si="3"/>
        <v>WPS</v>
      </c>
      <c r="Q15" s="213">
        <v>7400</v>
      </c>
    </row>
    <row r="16" spans="1:18" ht="17.25" thickBot="1">
      <c r="B16" s="586"/>
      <c r="C16" s="209" t="s">
        <v>309</v>
      </c>
      <c r="D16" s="379" t="s">
        <v>527</v>
      </c>
      <c r="E16" s="269">
        <f>883500*2</f>
        <v>1767000</v>
      </c>
      <c r="F16" s="197"/>
      <c r="G16" s="198"/>
      <c r="H16" s="199"/>
      <c r="I16" s="212"/>
      <c r="J16" s="201"/>
      <c r="K16" s="198" t="s">
        <v>309</v>
      </c>
      <c r="L16" s="199"/>
      <c r="M16" s="205"/>
      <c r="N16" s="201"/>
      <c r="O16" s="198" t="s">
        <v>335</v>
      </c>
      <c r="P16" s="199"/>
      <c r="Q16" s="213"/>
    </row>
    <row r="17" spans="2:18">
      <c r="B17" s="582" t="s">
        <v>403</v>
      </c>
      <c r="C17" s="214" t="s">
        <v>311</v>
      </c>
      <c r="D17" s="217" t="str">
        <f>C17&amp;"RPSKR"</f>
        <v>YRPSKR</v>
      </c>
      <c r="E17" s="212">
        <v>1080000</v>
      </c>
      <c r="F17" s="197"/>
      <c r="G17" s="216" t="s">
        <v>312</v>
      </c>
      <c r="H17" s="217" t="str">
        <f>G17&amp;"OYSKR"</f>
        <v>YOYSKR</v>
      </c>
      <c r="I17" s="251">
        <v>540000</v>
      </c>
      <c r="J17" s="201"/>
      <c r="K17" s="218" t="s">
        <v>312</v>
      </c>
      <c r="L17" s="217" t="str">
        <f>K17&amp;"YS"</f>
        <v>YYS</v>
      </c>
      <c r="M17" s="203">
        <v>28400</v>
      </c>
      <c r="N17" s="201"/>
      <c r="O17" s="216" t="s">
        <v>312</v>
      </c>
      <c r="P17" s="217" t="str">
        <f>O17&amp;"YS"</f>
        <v>YYS</v>
      </c>
      <c r="Q17" s="249">
        <v>14200</v>
      </c>
    </row>
    <row r="18" spans="2:18">
      <c r="B18" s="573"/>
      <c r="C18" s="219" t="s">
        <v>313</v>
      </c>
      <c r="D18" s="215" t="str">
        <f t="shared" ref="D18:D30" si="4">C18&amp;"RPSKR"</f>
        <v>BRPSKR</v>
      </c>
      <c r="E18" s="212">
        <v>960000</v>
      </c>
      <c r="F18" s="220"/>
      <c r="G18" s="221" t="s">
        <v>313</v>
      </c>
      <c r="H18" s="215" t="str">
        <f t="shared" ref="H18:H30" si="5">G18&amp;"OYSKR"</f>
        <v>BOYSKR</v>
      </c>
      <c r="I18" s="200">
        <v>480000</v>
      </c>
      <c r="J18" s="201"/>
      <c r="K18" s="223" t="s">
        <v>313</v>
      </c>
      <c r="L18" s="215" t="str">
        <f t="shared" ref="L18:L30" si="6">K18&amp;"YS"</f>
        <v>BYS</v>
      </c>
      <c r="M18" s="205">
        <v>25200</v>
      </c>
      <c r="N18" s="201"/>
      <c r="O18" s="221" t="s">
        <v>313</v>
      </c>
      <c r="P18" s="215" t="str">
        <f t="shared" ref="P18:P30" si="7">O18&amp;"YS"</f>
        <v>BYS</v>
      </c>
      <c r="Q18" s="206">
        <v>12600</v>
      </c>
    </row>
    <row r="19" spans="2:18">
      <c r="B19" s="573"/>
      <c r="C19" s="224" t="s">
        <v>314</v>
      </c>
      <c r="D19" s="215" t="str">
        <f t="shared" si="4"/>
        <v>MRPSKR</v>
      </c>
      <c r="E19" s="212">
        <v>840000</v>
      </c>
      <c r="F19" s="220"/>
      <c r="G19" s="225" t="s">
        <v>315</v>
      </c>
      <c r="H19" s="215" t="str">
        <f t="shared" si="5"/>
        <v>MOYSKR</v>
      </c>
      <c r="I19" s="200">
        <v>420000</v>
      </c>
      <c r="J19" s="201"/>
      <c r="K19" s="226" t="s">
        <v>314</v>
      </c>
      <c r="L19" s="215" t="str">
        <f t="shared" si="6"/>
        <v>MYS</v>
      </c>
      <c r="M19" s="205">
        <v>22000</v>
      </c>
      <c r="N19" s="201"/>
      <c r="O19" s="225" t="s">
        <v>314</v>
      </c>
      <c r="P19" s="215" t="str">
        <f t="shared" si="7"/>
        <v>MYS</v>
      </c>
      <c r="Q19" s="206">
        <v>11000</v>
      </c>
    </row>
    <row r="20" spans="2:18">
      <c r="B20" s="573"/>
      <c r="C20" s="224" t="s">
        <v>316</v>
      </c>
      <c r="D20" s="215" t="str">
        <f t="shared" si="4"/>
        <v>HRPSKR</v>
      </c>
      <c r="E20" s="212">
        <v>740000</v>
      </c>
      <c r="F20" s="220"/>
      <c r="G20" s="225" t="s">
        <v>316</v>
      </c>
      <c r="H20" s="215" t="str">
        <f t="shared" si="5"/>
        <v>HOYSKR</v>
      </c>
      <c r="I20" s="200">
        <v>370000</v>
      </c>
      <c r="J20" s="201"/>
      <c r="K20" s="226" t="s">
        <v>316</v>
      </c>
      <c r="L20" s="215" t="str">
        <f t="shared" si="6"/>
        <v>HYS</v>
      </c>
      <c r="M20" s="205">
        <v>19400</v>
      </c>
      <c r="N20" s="201"/>
      <c r="O20" s="225" t="s">
        <v>316</v>
      </c>
      <c r="P20" s="215" t="str">
        <f t="shared" si="7"/>
        <v>HYS</v>
      </c>
      <c r="Q20" s="206">
        <v>9700</v>
      </c>
    </row>
    <row r="21" spans="2:18">
      <c r="B21" s="573"/>
      <c r="C21" s="224" t="s">
        <v>317</v>
      </c>
      <c r="D21" s="215" t="str">
        <f t="shared" si="4"/>
        <v>ERPSKR</v>
      </c>
      <c r="E21" s="212">
        <v>660000</v>
      </c>
      <c r="F21" s="220"/>
      <c r="G21" s="225" t="s">
        <v>318</v>
      </c>
      <c r="H21" s="215" t="str">
        <f t="shared" si="5"/>
        <v>EOYSKR</v>
      </c>
      <c r="I21" s="200">
        <v>330000</v>
      </c>
      <c r="J21" s="201"/>
      <c r="K21" s="226" t="s">
        <v>317</v>
      </c>
      <c r="L21" s="215" t="str">
        <f t="shared" si="6"/>
        <v>EYS</v>
      </c>
      <c r="M21" s="205">
        <v>17400</v>
      </c>
      <c r="N21" s="201"/>
      <c r="O21" s="225" t="s">
        <v>318</v>
      </c>
      <c r="P21" s="215" t="str">
        <f t="shared" si="7"/>
        <v>EYS</v>
      </c>
      <c r="Q21" s="206">
        <v>8700</v>
      </c>
    </row>
    <row r="22" spans="2:18">
      <c r="B22" s="573"/>
      <c r="C22" s="224" t="s">
        <v>319</v>
      </c>
      <c r="D22" s="215" t="str">
        <f t="shared" si="4"/>
        <v>LRPSKR</v>
      </c>
      <c r="E22" s="212">
        <v>580000</v>
      </c>
      <c r="F22" s="220"/>
      <c r="G22" s="225" t="s">
        <v>320</v>
      </c>
      <c r="H22" s="215" t="str">
        <f t="shared" si="5"/>
        <v>LOYSKR</v>
      </c>
      <c r="I22" s="200">
        <v>290000</v>
      </c>
      <c r="J22" s="201"/>
      <c r="K22" s="226" t="s">
        <v>319</v>
      </c>
      <c r="L22" s="215" t="str">
        <f t="shared" si="6"/>
        <v>LYS</v>
      </c>
      <c r="M22" s="205">
        <v>15200</v>
      </c>
      <c r="N22" s="201"/>
      <c r="O22" s="225" t="s">
        <v>319</v>
      </c>
      <c r="P22" s="215" t="str">
        <f t="shared" si="7"/>
        <v>LYS</v>
      </c>
      <c r="Q22" s="206">
        <v>7600</v>
      </c>
    </row>
    <row r="23" spans="2:18">
      <c r="B23" s="573"/>
      <c r="C23" s="224" t="s">
        <v>321</v>
      </c>
      <c r="D23" s="215" t="str">
        <f t="shared" si="4"/>
        <v>QRPSKR</v>
      </c>
      <c r="E23" s="212">
        <v>550000</v>
      </c>
      <c r="F23" s="197"/>
      <c r="G23" s="225" t="s">
        <v>321</v>
      </c>
      <c r="H23" s="215" t="str">
        <f t="shared" si="5"/>
        <v>QOYSKR</v>
      </c>
      <c r="I23" s="200">
        <v>275000</v>
      </c>
      <c r="J23" s="201"/>
      <c r="K23" s="226" t="s">
        <v>321</v>
      </c>
      <c r="L23" s="215" t="str">
        <f t="shared" si="6"/>
        <v>QYS</v>
      </c>
      <c r="M23" s="205">
        <v>14400</v>
      </c>
      <c r="N23" s="201"/>
      <c r="O23" s="225" t="s">
        <v>321</v>
      </c>
      <c r="P23" s="215" t="str">
        <f t="shared" si="7"/>
        <v>QYS</v>
      </c>
      <c r="Q23" s="206">
        <v>7200</v>
      </c>
      <c r="R23" s="227"/>
    </row>
    <row r="24" spans="2:18">
      <c r="B24" s="573"/>
      <c r="C24" s="224" t="s">
        <v>322</v>
      </c>
      <c r="D24" s="215" t="str">
        <f t="shared" si="4"/>
        <v>NRPSKR</v>
      </c>
      <c r="E24" s="212">
        <v>520000</v>
      </c>
      <c r="F24" s="197"/>
      <c r="G24" s="225" t="s">
        <v>323</v>
      </c>
      <c r="H24" s="215" t="str">
        <f t="shared" si="5"/>
        <v>NOYSKR</v>
      </c>
      <c r="I24" s="200">
        <v>260000</v>
      </c>
      <c r="J24" s="201"/>
      <c r="K24" s="226" t="s">
        <v>322</v>
      </c>
      <c r="L24" s="215" t="str">
        <f t="shared" si="6"/>
        <v>NYS</v>
      </c>
      <c r="M24" s="205">
        <v>13600</v>
      </c>
      <c r="N24" s="201"/>
      <c r="O24" s="225" t="s">
        <v>323</v>
      </c>
      <c r="P24" s="215" t="str">
        <f t="shared" si="7"/>
        <v>NYS</v>
      </c>
      <c r="Q24" s="206">
        <v>6800</v>
      </c>
      <c r="R24" s="227"/>
    </row>
    <row r="25" spans="2:18">
      <c r="B25" s="573"/>
      <c r="C25" s="224" t="s">
        <v>324</v>
      </c>
      <c r="D25" s="215" t="str">
        <f t="shared" si="4"/>
        <v>SRPSKR</v>
      </c>
      <c r="E25" s="212">
        <v>460000</v>
      </c>
      <c r="F25" s="197"/>
      <c r="G25" s="225" t="s">
        <v>325</v>
      </c>
      <c r="H25" s="215" t="str">
        <f t="shared" si="5"/>
        <v>SOYSKR</v>
      </c>
      <c r="I25" s="200">
        <v>230000</v>
      </c>
      <c r="J25" s="201"/>
      <c r="K25" s="226" t="s">
        <v>324</v>
      </c>
      <c r="L25" s="215" t="str">
        <f t="shared" si="6"/>
        <v>SYS</v>
      </c>
      <c r="M25" s="205">
        <v>12200</v>
      </c>
      <c r="N25" s="201"/>
      <c r="O25" s="225" t="s">
        <v>324</v>
      </c>
      <c r="P25" s="215" t="str">
        <f t="shared" si="7"/>
        <v>SYS</v>
      </c>
      <c r="Q25" s="206">
        <v>6100</v>
      </c>
      <c r="R25" s="227"/>
    </row>
    <row r="26" spans="2:18">
      <c r="B26" s="573"/>
      <c r="C26" s="224" t="s">
        <v>326</v>
      </c>
      <c r="D26" s="215" t="str">
        <f t="shared" si="4"/>
        <v>ARPSKR</v>
      </c>
      <c r="E26" s="212">
        <v>400000</v>
      </c>
      <c r="F26" s="197"/>
      <c r="G26" s="225" t="s">
        <v>326</v>
      </c>
      <c r="H26" s="215" t="str">
        <f t="shared" si="5"/>
        <v>AOYSKR</v>
      </c>
      <c r="I26" s="200">
        <v>200000</v>
      </c>
      <c r="J26" s="201"/>
      <c r="K26" s="226" t="s">
        <v>326</v>
      </c>
      <c r="L26" s="215" t="str">
        <f t="shared" si="6"/>
        <v>AYS</v>
      </c>
      <c r="M26" s="205">
        <v>10400</v>
      </c>
      <c r="N26" s="201"/>
      <c r="O26" s="225" t="s">
        <v>326</v>
      </c>
      <c r="P26" s="215" t="str">
        <f t="shared" si="7"/>
        <v>AYS</v>
      </c>
      <c r="Q26" s="206">
        <v>5200</v>
      </c>
      <c r="R26" s="227"/>
    </row>
    <row r="27" spans="2:18">
      <c r="B27" s="573"/>
      <c r="C27" s="224" t="s">
        <v>327</v>
      </c>
      <c r="D27" s="215" t="str">
        <f t="shared" si="4"/>
        <v>FRPSKR</v>
      </c>
      <c r="E27" s="212">
        <v>360000</v>
      </c>
      <c r="F27" s="197"/>
      <c r="G27" s="225" t="s">
        <v>328</v>
      </c>
      <c r="H27" s="215" t="str">
        <f t="shared" si="5"/>
        <v>FOYSKR</v>
      </c>
      <c r="I27" s="200">
        <v>180000</v>
      </c>
      <c r="J27" s="201"/>
      <c r="K27" s="226" t="s">
        <v>327</v>
      </c>
      <c r="L27" s="215" t="str">
        <f t="shared" si="6"/>
        <v>FYS</v>
      </c>
      <c r="M27" s="205">
        <v>9400</v>
      </c>
      <c r="N27" s="201"/>
      <c r="O27" s="225" t="s">
        <v>328</v>
      </c>
      <c r="P27" s="215" t="str">
        <f t="shared" si="7"/>
        <v>FYS</v>
      </c>
      <c r="Q27" s="206">
        <v>4700</v>
      </c>
    </row>
    <row r="28" spans="2:18">
      <c r="B28" s="573"/>
      <c r="C28" s="224" t="s">
        <v>329</v>
      </c>
      <c r="D28" s="215" t="str">
        <f t="shared" si="4"/>
        <v>KRPSKR</v>
      </c>
      <c r="E28" s="212">
        <v>320000</v>
      </c>
      <c r="F28" s="197"/>
      <c r="G28" s="225" t="s">
        <v>329</v>
      </c>
      <c r="H28" s="215" t="str">
        <f t="shared" si="5"/>
        <v>KOYSKR</v>
      </c>
      <c r="I28" s="200">
        <v>160000</v>
      </c>
      <c r="J28" s="201"/>
      <c r="K28" s="226" t="s">
        <v>329</v>
      </c>
      <c r="L28" s="215" t="str">
        <f t="shared" si="6"/>
        <v>KYS</v>
      </c>
      <c r="M28" s="205">
        <v>8400</v>
      </c>
      <c r="N28" s="201"/>
      <c r="O28" s="225" t="s">
        <v>330</v>
      </c>
      <c r="P28" s="215" t="str">
        <f t="shared" si="7"/>
        <v>KYS</v>
      </c>
      <c r="Q28" s="208">
        <v>4200</v>
      </c>
    </row>
    <row r="29" spans="2:18">
      <c r="B29" s="573"/>
      <c r="C29" s="224" t="s">
        <v>331</v>
      </c>
      <c r="D29" s="215" t="str">
        <f t="shared" si="4"/>
        <v>VRPSKR</v>
      </c>
      <c r="E29" s="212">
        <v>280000</v>
      </c>
      <c r="F29" s="197"/>
      <c r="G29" s="225" t="s">
        <v>332</v>
      </c>
      <c r="H29" s="215" t="str">
        <f t="shared" si="5"/>
        <v>VOYSKR</v>
      </c>
      <c r="I29" s="222">
        <v>140000</v>
      </c>
      <c r="J29" s="201"/>
      <c r="K29" s="226" t="s">
        <v>331</v>
      </c>
      <c r="L29" s="215" t="str">
        <f t="shared" si="6"/>
        <v>VYS</v>
      </c>
      <c r="M29" s="205">
        <v>7200</v>
      </c>
      <c r="N29" s="201"/>
      <c r="O29" s="225" t="s">
        <v>332</v>
      </c>
      <c r="P29" s="215" t="str">
        <f t="shared" si="7"/>
        <v>VYS</v>
      </c>
      <c r="Q29" s="205">
        <v>3600</v>
      </c>
    </row>
    <row r="30" spans="2:18">
      <c r="B30" s="573"/>
      <c r="C30" s="224" t="s">
        <v>333</v>
      </c>
      <c r="D30" s="215" t="str">
        <f t="shared" si="4"/>
        <v>ORPSKR</v>
      </c>
      <c r="E30" s="212">
        <v>240000</v>
      </c>
      <c r="F30" s="197"/>
      <c r="G30" s="225" t="s">
        <v>334</v>
      </c>
      <c r="H30" s="215" t="str">
        <f t="shared" si="5"/>
        <v>OOYSKR</v>
      </c>
      <c r="I30" s="222">
        <v>120000</v>
      </c>
      <c r="J30" s="201"/>
      <c r="K30" s="226" t="s">
        <v>333</v>
      </c>
      <c r="L30" s="215" t="str">
        <f t="shared" si="6"/>
        <v>OYS</v>
      </c>
      <c r="M30" s="205">
        <v>6200</v>
      </c>
      <c r="N30" s="201"/>
      <c r="O30" s="225" t="s">
        <v>334</v>
      </c>
      <c r="P30" s="215" t="str">
        <f t="shared" si="7"/>
        <v>OYS</v>
      </c>
      <c r="Q30" s="205">
        <v>3100</v>
      </c>
    </row>
    <row r="31" spans="2:18" ht="17.25" thickBot="1">
      <c r="B31" s="574"/>
      <c r="C31" s="228" t="s">
        <v>335</v>
      </c>
      <c r="D31" s="229" t="str">
        <f>C31&amp;"RKR"</f>
        <v>GRKR</v>
      </c>
      <c r="E31" s="269">
        <f>570000*2</f>
        <v>1140000</v>
      </c>
      <c r="F31" s="197"/>
      <c r="G31" s="231"/>
      <c r="H31" s="229"/>
      <c r="I31" s="232" t="s">
        <v>310</v>
      </c>
      <c r="J31" s="201"/>
      <c r="K31" s="231" t="s">
        <v>335</v>
      </c>
      <c r="L31" s="229"/>
      <c r="M31" s="233"/>
      <c r="N31" s="201"/>
      <c r="O31" s="231"/>
      <c r="P31" s="229"/>
      <c r="Q31" s="233" t="s">
        <v>310</v>
      </c>
    </row>
    <row r="32" spans="2:18">
      <c r="B32" s="234"/>
      <c r="C32" s="235"/>
      <c r="D32" s="235"/>
      <c r="E32" s="236"/>
      <c r="F32" s="197"/>
      <c r="G32" s="201"/>
      <c r="H32" s="201"/>
      <c r="I32" s="237"/>
      <c r="J32" s="201"/>
      <c r="K32" s="238"/>
      <c r="L32" s="238"/>
      <c r="M32" s="239"/>
      <c r="N32" s="201"/>
      <c r="O32" s="201"/>
      <c r="P32" s="201"/>
      <c r="Q32" s="240"/>
    </row>
  </sheetData>
  <mergeCells count="7">
    <mergeCell ref="B17:B31"/>
    <mergeCell ref="B4:Q4"/>
    <mergeCell ref="C6:I6"/>
    <mergeCell ref="K6:Q6"/>
    <mergeCell ref="C7:I7"/>
    <mergeCell ref="K7:Q7"/>
    <mergeCell ref="B9:B16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headerFooter>
    <oddFooter>&amp;C&amp;P&amp;R&amp;D</oddFooter>
  </headerFooter>
  <rowBreaks count="1" manualBreakCount="1">
    <brk id="49" max="17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8C8B1-474A-4DA3-954D-64A0F0FEBC4F}">
  <sheetPr>
    <tabColor rgb="FF002060"/>
    <pageSetUpPr fitToPage="1"/>
  </sheetPr>
  <dimension ref="A1:R30"/>
  <sheetViews>
    <sheetView showGridLines="0" zoomScale="85" zoomScaleNormal="85" zoomScaleSheetLayoutView="100" workbookViewId="0">
      <selection activeCell="J30" sqref="J30"/>
    </sheetView>
  </sheetViews>
  <sheetFormatPr defaultColWidth="9" defaultRowHeight="16.5"/>
  <cols>
    <col min="1" max="2" width="9" style="185"/>
    <col min="3" max="3" width="5.125" style="185" bestFit="1" customWidth="1"/>
    <col min="4" max="4" width="11" style="185" bestFit="1" customWidth="1"/>
    <col min="5" max="5" width="13" style="185" bestFit="1" customWidth="1"/>
    <col min="6" max="6" width="2.875" style="185" customWidth="1"/>
    <col min="7" max="7" width="5.125" style="185" bestFit="1" customWidth="1"/>
    <col min="8" max="8" width="11" style="185" bestFit="1" customWidth="1"/>
    <col min="9" max="9" width="13" style="185" customWidth="1"/>
    <col min="10" max="10" width="2.875" style="185" customWidth="1"/>
    <col min="11" max="11" width="4.75" style="185" customWidth="1"/>
    <col min="12" max="12" width="11" style="185" bestFit="1" customWidth="1"/>
    <col min="13" max="13" width="13.125" style="185" bestFit="1" customWidth="1"/>
    <col min="14" max="14" width="2.875" style="185" customWidth="1"/>
    <col min="15" max="15" width="4.875" style="185" bestFit="1" customWidth="1"/>
    <col min="16" max="16" width="11" style="185" bestFit="1" customWidth="1"/>
    <col min="17" max="17" width="13" style="185" bestFit="1" customWidth="1"/>
    <col min="18" max="18" width="2" style="185" customWidth="1"/>
    <col min="19" max="16384" width="9" style="185"/>
  </cols>
  <sheetData>
    <row r="1" spans="1:18" s="118" customFormat="1" ht="19.5">
      <c r="C1" s="119"/>
      <c r="G1" s="184"/>
      <c r="H1" s="184"/>
      <c r="I1" s="184"/>
      <c r="J1" s="184"/>
      <c r="K1" s="184"/>
    </row>
    <row r="2" spans="1:18" s="118" customFormat="1" ht="19.5">
      <c r="C2" s="119"/>
      <c r="G2" s="184"/>
      <c r="H2" s="184"/>
      <c r="I2" s="184"/>
      <c r="J2" s="184"/>
      <c r="K2" s="184"/>
    </row>
    <row r="3" spans="1:18" s="118" customFormat="1" ht="19.5">
      <c r="C3" s="119"/>
      <c r="G3" s="184"/>
      <c r="H3" s="184"/>
      <c r="I3" s="184"/>
      <c r="J3" s="184"/>
      <c r="K3" s="184"/>
    </row>
    <row r="4" spans="1:18" s="118" customFormat="1" ht="23.25" customHeight="1">
      <c r="A4" s="155"/>
      <c r="B4" s="575" t="s">
        <v>394</v>
      </c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252"/>
    </row>
    <row r="5" spans="1:18">
      <c r="B5" s="234"/>
      <c r="C5" s="235"/>
      <c r="D5" s="235"/>
      <c r="E5" s="236"/>
      <c r="F5" s="197"/>
      <c r="G5" s="201"/>
      <c r="H5" s="201"/>
      <c r="I5" s="237"/>
      <c r="J5" s="201"/>
      <c r="K5" s="238"/>
      <c r="L5" s="238"/>
      <c r="M5" s="239"/>
      <c r="N5" s="201"/>
      <c r="O5" s="201"/>
      <c r="P5" s="201"/>
      <c r="Q5" s="240"/>
    </row>
    <row r="6" spans="1:18" ht="20.25">
      <c r="C6" s="576" t="s">
        <v>346</v>
      </c>
      <c r="D6" s="576"/>
      <c r="E6" s="576"/>
      <c r="F6" s="576"/>
      <c r="G6" s="576"/>
      <c r="H6" s="576"/>
      <c r="I6" s="576"/>
      <c r="J6" s="186"/>
      <c r="K6" s="576" t="s">
        <v>520</v>
      </c>
      <c r="L6" s="576"/>
      <c r="M6" s="576"/>
      <c r="N6" s="576"/>
      <c r="O6" s="576"/>
      <c r="P6" s="576"/>
      <c r="Q6" s="576"/>
    </row>
    <row r="7" spans="1:18" ht="17.25" thickBot="1">
      <c r="C7" s="577" t="s">
        <v>297</v>
      </c>
      <c r="D7" s="577"/>
      <c r="E7" s="577"/>
      <c r="F7" s="577"/>
      <c r="G7" s="577"/>
      <c r="H7" s="577"/>
      <c r="I7" s="577"/>
      <c r="K7" s="578" t="s">
        <v>347</v>
      </c>
      <c r="L7" s="578"/>
      <c r="M7" s="578"/>
      <c r="N7" s="578"/>
      <c r="O7" s="578"/>
      <c r="P7" s="578"/>
      <c r="Q7" s="578"/>
    </row>
    <row r="8" spans="1:18" ht="17.25" thickBot="1">
      <c r="C8" s="187" t="s">
        <v>299</v>
      </c>
      <c r="D8" s="188" t="s">
        <v>300</v>
      </c>
      <c r="E8" s="189" t="s">
        <v>301</v>
      </c>
      <c r="F8" s="190"/>
      <c r="G8" s="191" t="s">
        <v>302</v>
      </c>
      <c r="H8" s="192" t="s">
        <v>300</v>
      </c>
      <c r="I8" s="193" t="s">
        <v>301</v>
      </c>
      <c r="J8" s="194"/>
      <c r="K8" s="187" t="s">
        <v>299</v>
      </c>
      <c r="L8" s="188" t="s">
        <v>300</v>
      </c>
      <c r="M8" s="189" t="s">
        <v>301</v>
      </c>
      <c r="N8" s="194"/>
      <c r="O8" s="191" t="s">
        <v>302</v>
      </c>
      <c r="P8" s="192" t="s">
        <v>300</v>
      </c>
      <c r="Q8" s="189" t="s">
        <v>301</v>
      </c>
    </row>
    <row r="9" spans="1:18">
      <c r="B9" s="579" t="s">
        <v>402</v>
      </c>
      <c r="C9" s="195" t="s">
        <v>303</v>
      </c>
      <c r="D9" s="196" t="str">
        <f t="shared" ref="D9:D14" si="0">C9&amp;"RPSKR"</f>
        <v>JRPSKR</v>
      </c>
      <c r="E9" s="248">
        <v>2050000</v>
      </c>
      <c r="F9" s="197"/>
      <c r="G9" s="198" t="s">
        <v>303</v>
      </c>
      <c r="H9" s="199" t="str">
        <f t="shared" ref="H9:H14" si="1">G9&amp;"OPSKR"</f>
        <v>JOPSKR</v>
      </c>
      <c r="I9" s="200">
        <v>1230000</v>
      </c>
      <c r="J9" s="201"/>
      <c r="K9" s="202" t="s">
        <v>303</v>
      </c>
      <c r="L9" s="196" t="str">
        <f t="shared" ref="L9:L14" si="2">K9&amp;"RPS"</f>
        <v>JRPS</v>
      </c>
      <c r="M9" s="248">
        <v>2600</v>
      </c>
      <c r="N9" s="201"/>
      <c r="O9" s="198" t="s">
        <v>303</v>
      </c>
      <c r="P9" s="199" t="str">
        <f t="shared" ref="P9:P14" si="3">O9&amp;"OPS"</f>
        <v>JOPS</v>
      </c>
      <c r="Q9" s="248">
        <v>1560</v>
      </c>
    </row>
    <row r="10" spans="1:18">
      <c r="B10" s="580"/>
      <c r="C10" s="198" t="s">
        <v>304</v>
      </c>
      <c r="D10" s="199" t="str">
        <f t="shared" si="0"/>
        <v>CRPSKR</v>
      </c>
      <c r="E10" s="250">
        <v>1620000</v>
      </c>
      <c r="F10" s="197"/>
      <c r="G10" s="198" t="s">
        <v>304</v>
      </c>
      <c r="H10" s="199" t="str">
        <f t="shared" si="1"/>
        <v>COPSKR</v>
      </c>
      <c r="I10" s="200">
        <v>900000</v>
      </c>
      <c r="J10" s="201"/>
      <c r="K10" s="204" t="s">
        <v>304</v>
      </c>
      <c r="L10" s="199" t="str">
        <f t="shared" si="2"/>
        <v>CRPS</v>
      </c>
      <c r="M10" s="250">
        <v>2180</v>
      </c>
      <c r="N10" s="201"/>
      <c r="O10" s="198" t="s">
        <v>304</v>
      </c>
      <c r="P10" s="199" t="str">
        <f t="shared" si="3"/>
        <v>COPS</v>
      </c>
      <c r="Q10" s="250">
        <v>1310</v>
      </c>
    </row>
    <row r="11" spans="1:18">
      <c r="B11" s="580"/>
      <c r="C11" s="198" t="s">
        <v>305</v>
      </c>
      <c r="D11" s="199" t="str">
        <f t="shared" si="0"/>
        <v>DRPSKR</v>
      </c>
      <c r="E11" s="250">
        <v>1170000</v>
      </c>
      <c r="F11" s="197"/>
      <c r="G11" s="198" t="s">
        <v>305</v>
      </c>
      <c r="H11" s="199" t="str">
        <f t="shared" si="1"/>
        <v>DOPSKR</v>
      </c>
      <c r="I11" s="200">
        <v>650000</v>
      </c>
      <c r="J11" s="201"/>
      <c r="K11" s="204" t="s">
        <v>305</v>
      </c>
      <c r="L11" s="199" t="str">
        <f t="shared" si="2"/>
        <v>DRPS</v>
      </c>
      <c r="M11" s="250">
        <v>1810</v>
      </c>
      <c r="N11" s="201"/>
      <c r="O11" s="198" t="s">
        <v>305</v>
      </c>
      <c r="P11" s="199" t="str">
        <f t="shared" si="3"/>
        <v>DOPS</v>
      </c>
      <c r="Q11" s="250">
        <v>1090</v>
      </c>
    </row>
    <row r="12" spans="1:18">
      <c r="B12" s="580"/>
      <c r="C12" s="198" t="s">
        <v>306</v>
      </c>
      <c r="D12" s="199" t="str">
        <f t="shared" si="0"/>
        <v>PRPSKR</v>
      </c>
      <c r="E12" s="250">
        <v>900000</v>
      </c>
      <c r="F12" s="197"/>
      <c r="G12" s="198" t="s">
        <v>306</v>
      </c>
      <c r="H12" s="199" t="str">
        <f t="shared" si="1"/>
        <v>POPSKR</v>
      </c>
      <c r="I12" s="200">
        <v>500000</v>
      </c>
      <c r="J12" s="201"/>
      <c r="K12" s="204" t="s">
        <v>306</v>
      </c>
      <c r="L12" s="199" t="str">
        <f t="shared" si="2"/>
        <v>PRPS</v>
      </c>
      <c r="M12" s="250">
        <v>1480</v>
      </c>
      <c r="N12" s="201"/>
      <c r="O12" s="198" t="s">
        <v>306</v>
      </c>
      <c r="P12" s="199" t="str">
        <f t="shared" si="3"/>
        <v>POPS</v>
      </c>
      <c r="Q12" s="250">
        <v>890</v>
      </c>
    </row>
    <row r="13" spans="1:18">
      <c r="B13" s="580"/>
      <c r="C13" s="198" t="s">
        <v>307</v>
      </c>
      <c r="D13" s="199" t="str">
        <f t="shared" si="0"/>
        <v>RRPSKR</v>
      </c>
      <c r="E13" s="250">
        <v>580000</v>
      </c>
      <c r="F13" s="197"/>
      <c r="G13" s="198" t="s">
        <v>307</v>
      </c>
      <c r="H13" s="199" t="str">
        <f t="shared" si="1"/>
        <v>ROPSKR</v>
      </c>
      <c r="I13" s="200">
        <v>324000</v>
      </c>
      <c r="J13" s="201"/>
      <c r="K13" s="204" t="s">
        <v>307</v>
      </c>
      <c r="L13" s="199" t="str">
        <f t="shared" si="2"/>
        <v>RRPS</v>
      </c>
      <c r="M13" s="250">
        <v>1130</v>
      </c>
      <c r="N13" s="201"/>
      <c r="O13" s="198" t="s">
        <v>307</v>
      </c>
      <c r="P13" s="199" t="str">
        <f t="shared" si="3"/>
        <v>ROPS</v>
      </c>
      <c r="Q13" s="250">
        <v>680</v>
      </c>
    </row>
    <row r="14" spans="1:18">
      <c r="B14" s="580"/>
      <c r="C14" s="198" t="s">
        <v>308</v>
      </c>
      <c r="D14" s="199" t="str">
        <f t="shared" si="0"/>
        <v>ZRPSKR</v>
      </c>
      <c r="E14" s="212">
        <v>400000</v>
      </c>
      <c r="F14" s="197"/>
      <c r="G14" s="198" t="s">
        <v>308</v>
      </c>
      <c r="H14" s="199" t="str">
        <f t="shared" si="1"/>
        <v>ZOPSKR</v>
      </c>
      <c r="I14" s="200">
        <v>222000</v>
      </c>
      <c r="J14" s="201"/>
      <c r="K14" s="204" t="s">
        <v>308</v>
      </c>
      <c r="L14" s="199" t="str">
        <f t="shared" si="2"/>
        <v>ZRPS</v>
      </c>
      <c r="M14" s="212">
        <v>600</v>
      </c>
      <c r="N14" s="201"/>
      <c r="O14" s="198" t="s">
        <v>308</v>
      </c>
      <c r="P14" s="199" t="str">
        <f t="shared" si="3"/>
        <v>ZOPS</v>
      </c>
      <c r="Q14" s="212">
        <v>360</v>
      </c>
    </row>
    <row r="15" spans="1:18" ht="17.25" thickBot="1">
      <c r="B15" s="581"/>
      <c r="C15" s="209" t="s">
        <v>309</v>
      </c>
      <c r="D15" s="210" t="str">
        <f>C15&amp;"RKR"</f>
        <v>TRKR</v>
      </c>
      <c r="E15" s="212">
        <v>2175000</v>
      </c>
      <c r="F15" s="197"/>
      <c r="G15" s="209"/>
      <c r="H15" s="210"/>
      <c r="I15" s="269" t="s">
        <v>310</v>
      </c>
      <c r="J15" s="201"/>
      <c r="K15" s="198" t="s">
        <v>309</v>
      </c>
      <c r="L15" s="199" t="s">
        <v>494</v>
      </c>
      <c r="M15" s="212">
        <v>2900</v>
      </c>
      <c r="N15" s="201"/>
      <c r="O15" s="209"/>
      <c r="P15" s="210"/>
      <c r="Q15" s="211" t="s">
        <v>310</v>
      </c>
    </row>
    <row r="16" spans="1:18">
      <c r="B16" s="572" t="s">
        <v>403</v>
      </c>
      <c r="C16" s="270" t="s">
        <v>311</v>
      </c>
      <c r="D16" s="217" t="str">
        <f t="shared" ref="D16:D28" si="4">C16&amp;"RYSKR"</f>
        <v>YRYSKR</v>
      </c>
      <c r="E16" s="331">
        <v>1300000</v>
      </c>
      <c r="F16" s="197"/>
      <c r="G16" s="270" t="s">
        <v>311</v>
      </c>
      <c r="H16" s="215" t="str">
        <f t="shared" ref="H16:H28" si="5">G16&amp;"OYSKR"</f>
        <v>YOYSKR</v>
      </c>
      <c r="I16" s="251">
        <v>780000</v>
      </c>
      <c r="J16" s="201"/>
      <c r="K16" s="218" t="s">
        <v>312</v>
      </c>
      <c r="L16" s="217" t="str">
        <f t="shared" ref="L16:L28" si="6">K16&amp;"RYS"</f>
        <v>YRYS</v>
      </c>
      <c r="M16" s="331">
        <v>1390</v>
      </c>
      <c r="N16" s="201"/>
      <c r="O16" s="270" t="s">
        <v>311</v>
      </c>
      <c r="P16" s="217" t="str">
        <f t="shared" ref="P16:P28" si="7">O16&amp;"OYS"</f>
        <v>YOYS</v>
      </c>
      <c r="Q16" s="212">
        <v>830</v>
      </c>
    </row>
    <row r="17" spans="2:17">
      <c r="B17" s="573"/>
      <c r="C17" s="219" t="s">
        <v>313</v>
      </c>
      <c r="D17" s="215" t="str">
        <f t="shared" si="4"/>
        <v>BRYSKR</v>
      </c>
      <c r="E17" s="212">
        <v>1180000</v>
      </c>
      <c r="F17" s="220"/>
      <c r="G17" s="219" t="s">
        <v>313</v>
      </c>
      <c r="H17" s="215" t="str">
        <f t="shared" si="5"/>
        <v>BOYSKR</v>
      </c>
      <c r="I17" s="200">
        <v>708000</v>
      </c>
      <c r="J17" s="201"/>
      <c r="K17" s="223" t="s">
        <v>313</v>
      </c>
      <c r="L17" s="215" t="str">
        <f t="shared" si="6"/>
        <v>BRYS</v>
      </c>
      <c r="M17" s="212">
        <v>1130</v>
      </c>
      <c r="N17" s="201"/>
      <c r="O17" s="219" t="s">
        <v>313</v>
      </c>
      <c r="P17" s="215" t="str">
        <f t="shared" si="7"/>
        <v>BOYS</v>
      </c>
      <c r="Q17" s="212">
        <v>680</v>
      </c>
    </row>
    <row r="18" spans="2:17">
      <c r="B18" s="573"/>
      <c r="C18" s="224" t="s">
        <v>314</v>
      </c>
      <c r="D18" s="215" t="str">
        <f t="shared" si="4"/>
        <v>MRYSKR</v>
      </c>
      <c r="E18" s="212">
        <v>1060000</v>
      </c>
      <c r="F18" s="220"/>
      <c r="G18" s="224" t="s">
        <v>314</v>
      </c>
      <c r="H18" s="215" t="str">
        <f t="shared" si="5"/>
        <v>MOYSKR</v>
      </c>
      <c r="I18" s="200">
        <v>636000</v>
      </c>
      <c r="J18" s="201"/>
      <c r="K18" s="226" t="s">
        <v>314</v>
      </c>
      <c r="L18" s="215" t="str">
        <f t="shared" si="6"/>
        <v>MRYS</v>
      </c>
      <c r="M18" s="212">
        <v>1010</v>
      </c>
      <c r="N18" s="201"/>
      <c r="O18" s="224" t="s">
        <v>314</v>
      </c>
      <c r="P18" s="215" t="str">
        <f t="shared" si="7"/>
        <v>MOYS</v>
      </c>
      <c r="Q18" s="212">
        <v>610</v>
      </c>
    </row>
    <row r="19" spans="2:17">
      <c r="B19" s="573"/>
      <c r="C19" s="224" t="s">
        <v>316</v>
      </c>
      <c r="D19" s="215" t="str">
        <f t="shared" si="4"/>
        <v>HRYSKR</v>
      </c>
      <c r="E19" s="212">
        <v>960000</v>
      </c>
      <c r="F19" s="220"/>
      <c r="G19" s="224" t="s">
        <v>316</v>
      </c>
      <c r="H19" s="215" t="str">
        <f t="shared" si="5"/>
        <v>HOYSKR</v>
      </c>
      <c r="I19" s="200">
        <v>576000</v>
      </c>
      <c r="J19" s="201"/>
      <c r="K19" s="226" t="s">
        <v>316</v>
      </c>
      <c r="L19" s="215" t="str">
        <f t="shared" si="6"/>
        <v>HRYS</v>
      </c>
      <c r="M19" s="212">
        <v>910</v>
      </c>
      <c r="N19" s="201"/>
      <c r="O19" s="224" t="s">
        <v>316</v>
      </c>
      <c r="P19" s="215" t="str">
        <f t="shared" si="7"/>
        <v>HOYS</v>
      </c>
      <c r="Q19" s="212">
        <v>550</v>
      </c>
    </row>
    <row r="20" spans="2:17">
      <c r="B20" s="573"/>
      <c r="C20" s="224" t="s">
        <v>317</v>
      </c>
      <c r="D20" s="215" t="str">
        <f t="shared" si="4"/>
        <v>ERYSKR</v>
      </c>
      <c r="E20" s="212">
        <v>860000</v>
      </c>
      <c r="F20" s="220"/>
      <c r="G20" s="224" t="s">
        <v>317</v>
      </c>
      <c r="H20" s="215" t="str">
        <f t="shared" si="5"/>
        <v>EOYSKR</v>
      </c>
      <c r="I20" s="200">
        <v>516000</v>
      </c>
      <c r="J20" s="201"/>
      <c r="K20" s="226" t="s">
        <v>317</v>
      </c>
      <c r="L20" s="215" t="str">
        <f t="shared" si="6"/>
        <v>ERYS</v>
      </c>
      <c r="M20" s="212">
        <v>810</v>
      </c>
      <c r="N20" s="201"/>
      <c r="O20" s="224" t="s">
        <v>317</v>
      </c>
      <c r="P20" s="215" t="str">
        <f t="shared" si="7"/>
        <v>EOYS</v>
      </c>
      <c r="Q20" s="212">
        <v>490</v>
      </c>
    </row>
    <row r="21" spans="2:17">
      <c r="B21" s="573"/>
      <c r="C21" s="224" t="s">
        <v>319</v>
      </c>
      <c r="D21" s="215" t="str">
        <f t="shared" si="4"/>
        <v>LRYSKR</v>
      </c>
      <c r="E21" s="212">
        <v>770000</v>
      </c>
      <c r="F21" s="220"/>
      <c r="G21" s="224" t="s">
        <v>319</v>
      </c>
      <c r="H21" s="215" t="str">
        <f t="shared" si="5"/>
        <v>LOYSKR</v>
      </c>
      <c r="I21" s="200">
        <v>462000</v>
      </c>
      <c r="J21" s="201"/>
      <c r="K21" s="226" t="s">
        <v>319</v>
      </c>
      <c r="L21" s="215" t="str">
        <f t="shared" si="6"/>
        <v>LRYS</v>
      </c>
      <c r="M21" s="212">
        <v>730</v>
      </c>
      <c r="N21" s="201"/>
      <c r="O21" s="224" t="s">
        <v>319</v>
      </c>
      <c r="P21" s="215" t="str">
        <f t="shared" si="7"/>
        <v>LOYS</v>
      </c>
      <c r="Q21" s="212">
        <v>440</v>
      </c>
    </row>
    <row r="22" spans="2:17">
      <c r="B22" s="573"/>
      <c r="C22" s="224" t="s">
        <v>321</v>
      </c>
      <c r="D22" s="215" t="str">
        <f t="shared" si="4"/>
        <v>QRYSKR</v>
      </c>
      <c r="E22" s="212">
        <v>690000</v>
      </c>
      <c r="F22" s="197"/>
      <c r="G22" s="224" t="s">
        <v>321</v>
      </c>
      <c r="H22" s="215" t="str">
        <f t="shared" si="5"/>
        <v>QOYSKR</v>
      </c>
      <c r="I22" s="200">
        <v>414000</v>
      </c>
      <c r="J22" s="201"/>
      <c r="K22" s="226" t="s">
        <v>321</v>
      </c>
      <c r="L22" s="215" t="str">
        <f t="shared" si="6"/>
        <v>QRYS</v>
      </c>
      <c r="M22" s="212">
        <v>660</v>
      </c>
      <c r="N22" s="201"/>
      <c r="O22" s="224" t="s">
        <v>321</v>
      </c>
      <c r="P22" s="215" t="str">
        <f t="shared" si="7"/>
        <v>QOYS</v>
      </c>
      <c r="Q22" s="212">
        <v>400</v>
      </c>
    </row>
    <row r="23" spans="2:17">
      <c r="B23" s="573"/>
      <c r="C23" s="224" t="s">
        <v>322</v>
      </c>
      <c r="D23" s="215" t="str">
        <f t="shared" si="4"/>
        <v>NRYSKR</v>
      </c>
      <c r="E23" s="212">
        <v>480000</v>
      </c>
      <c r="F23" s="197"/>
      <c r="G23" s="224" t="s">
        <v>322</v>
      </c>
      <c r="H23" s="215" t="str">
        <f t="shared" si="5"/>
        <v>NOYSKR</v>
      </c>
      <c r="I23" s="200">
        <v>300000</v>
      </c>
      <c r="J23" s="201"/>
      <c r="K23" s="226" t="s">
        <v>322</v>
      </c>
      <c r="L23" s="215" t="str">
        <f t="shared" si="6"/>
        <v>NRYS</v>
      </c>
      <c r="M23" s="212">
        <v>590</v>
      </c>
      <c r="N23" s="201"/>
      <c r="O23" s="224" t="s">
        <v>322</v>
      </c>
      <c r="P23" s="215" t="str">
        <f t="shared" si="7"/>
        <v>NOYS</v>
      </c>
      <c r="Q23" s="212">
        <v>350</v>
      </c>
    </row>
    <row r="24" spans="2:17">
      <c r="B24" s="573"/>
      <c r="C24" s="224" t="s">
        <v>324</v>
      </c>
      <c r="D24" s="215" t="str">
        <f t="shared" si="4"/>
        <v>SRYSKR</v>
      </c>
      <c r="E24" s="212">
        <v>368000</v>
      </c>
      <c r="F24" s="197"/>
      <c r="G24" s="224" t="s">
        <v>324</v>
      </c>
      <c r="H24" s="215" t="str">
        <f t="shared" si="5"/>
        <v>SOYSKR</v>
      </c>
      <c r="I24" s="200">
        <v>230000</v>
      </c>
      <c r="J24" s="201"/>
      <c r="K24" s="226" t="s">
        <v>324</v>
      </c>
      <c r="L24" s="215" t="str">
        <f t="shared" si="6"/>
        <v>SRYS</v>
      </c>
      <c r="M24" s="212">
        <v>520</v>
      </c>
      <c r="N24" s="201"/>
      <c r="O24" s="224" t="s">
        <v>324</v>
      </c>
      <c r="P24" s="215" t="str">
        <f t="shared" si="7"/>
        <v>SOYS</v>
      </c>
      <c r="Q24" s="212">
        <v>310</v>
      </c>
    </row>
    <row r="25" spans="2:17">
      <c r="B25" s="573"/>
      <c r="C25" s="224" t="s">
        <v>326</v>
      </c>
      <c r="D25" s="215" t="str">
        <f t="shared" si="4"/>
        <v>ARYSKR</v>
      </c>
      <c r="E25" s="212">
        <v>256000</v>
      </c>
      <c r="F25" s="197"/>
      <c r="G25" s="224" t="s">
        <v>326</v>
      </c>
      <c r="H25" s="215" t="str">
        <f t="shared" si="5"/>
        <v>AOYSKR</v>
      </c>
      <c r="I25" s="200">
        <v>160000</v>
      </c>
      <c r="J25" s="201"/>
      <c r="K25" s="226" t="s">
        <v>326</v>
      </c>
      <c r="L25" s="215" t="str">
        <f t="shared" si="6"/>
        <v>ARYS</v>
      </c>
      <c r="M25" s="212">
        <v>450</v>
      </c>
      <c r="N25" s="201"/>
      <c r="O25" s="224" t="s">
        <v>326</v>
      </c>
      <c r="P25" s="215" t="str">
        <f t="shared" si="7"/>
        <v>AOYS</v>
      </c>
      <c r="Q25" s="212">
        <v>270</v>
      </c>
    </row>
    <row r="26" spans="2:17">
      <c r="B26" s="573"/>
      <c r="C26" s="224" t="s">
        <v>327</v>
      </c>
      <c r="D26" s="215" t="str">
        <f t="shared" si="4"/>
        <v>FRYSKR</v>
      </c>
      <c r="E26" s="212">
        <v>161600</v>
      </c>
      <c r="F26" s="197"/>
      <c r="G26" s="224" t="s">
        <v>327</v>
      </c>
      <c r="H26" s="215" t="str">
        <f t="shared" si="5"/>
        <v>FOYSKR</v>
      </c>
      <c r="I26" s="200">
        <v>101000</v>
      </c>
      <c r="J26" s="201"/>
      <c r="K26" s="226" t="s">
        <v>327</v>
      </c>
      <c r="L26" s="215" t="str">
        <f t="shared" si="6"/>
        <v>FRYS</v>
      </c>
      <c r="M26" s="212">
        <v>380</v>
      </c>
      <c r="N26" s="201"/>
      <c r="O26" s="224" t="s">
        <v>327</v>
      </c>
      <c r="P26" s="215" t="str">
        <f t="shared" si="7"/>
        <v>FOYS</v>
      </c>
      <c r="Q26" s="212">
        <v>230</v>
      </c>
    </row>
    <row r="27" spans="2:17">
      <c r="B27" s="573"/>
      <c r="C27" s="224" t="s">
        <v>329</v>
      </c>
      <c r="D27" s="215" t="str">
        <f t="shared" si="4"/>
        <v>KRYSKR</v>
      </c>
      <c r="E27" s="212">
        <v>96000</v>
      </c>
      <c r="F27" s="197"/>
      <c r="G27" s="224" t="s">
        <v>329</v>
      </c>
      <c r="H27" s="215" t="str">
        <f t="shared" si="5"/>
        <v>KOYSKR</v>
      </c>
      <c r="I27" s="200">
        <v>60000</v>
      </c>
      <c r="J27" s="201"/>
      <c r="K27" s="226" t="s">
        <v>329</v>
      </c>
      <c r="L27" s="215" t="str">
        <f t="shared" si="6"/>
        <v>KRYS</v>
      </c>
      <c r="M27" s="212">
        <v>310</v>
      </c>
      <c r="N27" s="201"/>
      <c r="O27" s="224" t="s">
        <v>329</v>
      </c>
      <c r="P27" s="215" t="str">
        <f t="shared" si="7"/>
        <v>KOYS</v>
      </c>
      <c r="Q27" s="212">
        <v>190</v>
      </c>
    </row>
    <row r="28" spans="2:17">
      <c r="B28" s="573"/>
      <c r="C28" s="224" t="s">
        <v>331</v>
      </c>
      <c r="D28" s="215" t="str">
        <f t="shared" si="4"/>
        <v>VRYSKR</v>
      </c>
      <c r="E28" s="212">
        <v>65600</v>
      </c>
      <c r="F28" s="197"/>
      <c r="G28" s="224" t="s">
        <v>331</v>
      </c>
      <c r="H28" s="215" t="str">
        <f t="shared" si="5"/>
        <v>VOYSKR</v>
      </c>
      <c r="I28" s="200">
        <v>41000</v>
      </c>
      <c r="J28" s="201"/>
      <c r="K28" s="226" t="s">
        <v>331</v>
      </c>
      <c r="L28" s="215" t="str">
        <f t="shared" si="6"/>
        <v>VRYS</v>
      </c>
      <c r="M28" s="212">
        <v>270</v>
      </c>
      <c r="N28" s="201"/>
      <c r="O28" s="224" t="s">
        <v>331</v>
      </c>
      <c r="P28" s="215" t="str">
        <f t="shared" si="7"/>
        <v>VOYS</v>
      </c>
      <c r="Q28" s="212">
        <v>160</v>
      </c>
    </row>
    <row r="29" spans="2:17">
      <c r="B29" s="573"/>
      <c r="C29" s="224" t="s">
        <v>333</v>
      </c>
      <c r="D29" s="215" t="str">
        <f>C29&amp;"RYSKR"</f>
        <v>ORYSKR</v>
      </c>
      <c r="E29" s="212">
        <v>54400</v>
      </c>
      <c r="F29" s="197"/>
      <c r="G29" s="224" t="s">
        <v>333</v>
      </c>
      <c r="H29" s="215" t="str">
        <f>G29&amp;"OYSKR"</f>
        <v>OOYSKR</v>
      </c>
      <c r="I29" s="200">
        <v>34000</v>
      </c>
      <c r="J29" s="201"/>
      <c r="K29" s="226" t="s">
        <v>333</v>
      </c>
      <c r="L29" s="215" t="str">
        <f>K29&amp;"RYS"</f>
        <v>ORYS</v>
      </c>
      <c r="M29" s="212">
        <v>190</v>
      </c>
      <c r="N29" s="201"/>
      <c r="O29" s="224" t="s">
        <v>333</v>
      </c>
      <c r="P29" s="215" t="str">
        <f>O29&amp;"OYS"</f>
        <v>OOYS</v>
      </c>
      <c r="Q29" s="212">
        <v>110</v>
      </c>
    </row>
    <row r="30" spans="2:17" ht="17.25" thickBot="1">
      <c r="B30" s="574"/>
      <c r="C30" s="228" t="s">
        <v>335</v>
      </c>
      <c r="D30" s="229" t="str">
        <f>C30&amp;"RKR"</f>
        <v>GRKR</v>
      </c>
      <c r="E30" s="269">
        <v>1450000</v>
      </c>
      <c r="F30" s="197"/>
      <c r="G30" s="228"/>
      <c r="H30" s="229"/>
      <c r="I30" s="232" t="s">
        <v>310</v>
      </c>
      <c r="J30" s="201"/>
      <c r="K30" s="231" t="s">
        <v>335</v>
      </c>
      <c r="L30" s="229" t="s">
        <v>495</v>
      </c>
      <c r="M30" s="269">
        <v>1470</v>
      </c>
      <c r="N30" s="201"/>
      <c r="O30" s="228"/>
      <c r="P30" s="229"/>
      <c r="Q30" s="230" t="s">
        <v>310</v>
      </c>
    </row>
  </sheetData>
  <mergeCells count="7">
    <mergeCell ref="B4:Q4"/>
    <mergeCell ref="B16:B30"/>
    <mergeCell ref="C6:I6"/>
    <mergeCell ref="K6:Q6"/>
    <mergeCell ref="C7:I7"/>
    <mergeCell ref="K7:Q7"/>
    <mergeCell ref="B9:B15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headerFooter>
    <oddFooter>&amp;C&amp;P&amp;R&amp;D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5ACA-0A9B-4217-A0CD-0F9D61BD9E6C}">
  <sheetPr>
    <tabColor rgb="FF002060"/>
    <pageSetUpPr fitToPage="1"/>
  </sheetPr>
  <dimension ref="A1:V56"/>
  <sheetViews>
    <sheetView view="pageBreakPreview" zoomScale="85" zoomScaleNormal="100" zoomScaleSheetLayoutView="85" workbookViewId="0">
      <selection activeCell="J33" sqref="J33"/>
    </sheetView>
  </sheetViews>
  <sheetFormatPr defaultRowHeight="16.5"/>
  <cols>
    <col min="1" max="1" width="8" customWidth="1"/>
    <col min="2" max="2" width="6" customWidth="1"/>
    <col min="3" max="3" width="10.75" hidden="1" customWidth="1"/>
    <col min="4" max="4" width="10.75" customWidth="1"/>
    <col min="5" max="5" width="16" bestFit="1" customWidth="1"/>
    <col min="6" max="6" width="6.125" customWidth="1"/>
    <col min="7" max="7" width="10.75" hidden="1" customWidth="1"/>
    <col min="8" max="8" width="10.75" customWidth="1"/>
    <col min="9" max="9" width="16" bestFit="1" customWidth="1"/>
    <col min="11" max="11" width="7.875" customWidth="1"/>
    <col min="12" max="12" width="6" customWidth="1"/>
    <col min="13" max="13" width="10.75" hidden="1" customWidth="1"/>
    <col min="14" max="14" width="10.75" customWidth="1"/>
    <col min="15" max="15" width="16" bestFit="1" customWidth="1"/>
    <col min="16" max="16" width="6" customWidth="1"/>
    <col min="17" max="17" width="10.75" hidden="1" customWidth="1"/>
    <col min="18" max="18" width="10.75" customWidth="1"/>
    <col min="19" max="19" width="16" bestFit="1" customWidth="1"/>
  </cols>
  <sheetData>
    <row r="1" spans="1:22">
      <c r="A1" s="347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</row>
    <row r="2" spans="1:22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</row>
    <row r="3" spans="1:22">
      <c r="A3" s="348" t="s">
        <v>464</v>
      </c>
      <c r="B3" s="348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</row>
    <row r="4" spans="1:22">
      <c r="A4" s="602" t="s">
        <v>415</v>
      </c>
      <c r="B4" s="602"/>
      <c r="C4" s="602"/>
      <c r="D4" s="602"/>
      <c r="E4" s="602"/>
      <c r="F4" s="602"/>
      <c r="G4" s="602"/>
      <c r="H4" s="602"/>
      <c r="I4" s="602"/>
      <c r="J4" s="347"/>
      <c r="K4" s="602" t="s">
        <v>416</v>
      </c>
      <c r="L4" s="602"/>
      <c r="M4" s="602"/>
      <c r="N4" s="602"/>
      <c r="O4" s="602"/>
      <c r="P4" s="602"/>
      <c r="Q4" s="602"/>
      <c r="R4" s="602"/>
      <c r="S4" s="602"/>
      <c r="T4" s="347"/>
    </row>
    <row r="5" spans="1:22">
      <c r="A5" s="602"/>
      <c r="B5" s="602"/>
      <c r="C5" s="602"/>
      <c r="D5" s="602"/>
      <c r="E5" s="602"/>
      <c r="F5" s="602"/>
      <c r="G5" s="602"/>
      <c r="H5" s="602"/>
      <c r="I5" s="602"/>
      <c r="J5" s="347"/>
      <c r="K5" s="602"/>
      <c r="L5" s="602"/>
      <c r="M5" s="602"/>
      <c r="N5" s="602"/>
      <c r="O5" s="602"/>
      <c r="P5" s="602"/>
      <c r="Q5" s="602"/>
      <c r="R5" s="602"/>
      <c r="S5" s="602"/>
      <c r="T5" s="347"/>
    </row>
    <row r="6" spans="1:22">
      <c r="A6" s="603" t="s">
        <v>417</v>
      </c>
      <c r="B6" s="603"/>
      <c r="C6" s="603"/>
      <c r="D6" s="603"/>
      <c r="E6" s="603"/>
      <c r="F6" s="603" t="s">
        <v>479</v>
      </c>
      <c r="G6" s="603"/>
      <c r="H6" s="603"/>
      <c r="I6" s="603"/>
      <c r="J6" s="347"/>
      <c r="K6" s="603" t="s">
        <v>417</v>
      </c>
      <c r="L6" s="603"/>
      <c r="M6" s="603"/>
      <c r="N6" s="603"/>
      <c r="O6" s="603"/>
      <c r="P6" s="603" t="s">
        <v>479</v>
      </c>
      <c r="Q6" s="603"/>
      <c r="R6" s="603"/>
      <c r="S6" s="603"/>
      <c r="T6" s="347"/>
      <c r="V6" t="s">
        <v>497</v>
      </c>
    </row>
    <row r="7" spans="1:22">
      <c r="A7" s="355" t="s">
        <v>418</v>
      </c>
      <c r="B7" s="355" t="s">
        <v>102</v>
      </c>
      <c r="C7" s="349" t="s">
        <v>419</v>
      </c>
      <c r="D7" s="349" t="s">
        <v>419</v>
      </c>
      <c r="E7" s="349" t="s">
        <v>420</v>
      </c>
      <c r="F7" s="355" t="s">
        <v>102</v>
      </c>
      <c r="G7" s="349" t="s">
        <v>419</v>
      </c>
      <c r="H7" s="349" t="s">
        <v>419</v>
      </c>
      <c r="I7" s="349" t="s">
        <v>420</v>
      </c>
      <c r="J7" s="347"/>
      <c r="K7" s="349" t="s">
        <v>418</v>
      </c>
      <c r="L7" s="355" t="s">
        <v>102</v>
      </c>
      <c r="M7" s="349" t="s">
        <v>419</v>
      </c>
      <c r="N7" s="349" t="s">
        <v>419</v>
      </c>
      <c r="O7" s="349" t="s">
        <v>420</v>
      </c>
      <c r="P7" s="355" t="s">
        <v>102</v>
      </c>
      <c r="Q7" s="349" t="s">
        <v>419</v>
      </c>
      <c r="R7" s="349" t="s">
        <v>419</v>
      </c>
      <c r="S7" s="349" t="s">
        <v>420</v>
      </c>
      <c r="T7" s="347"/>
    </row>
    <row r="8" spans="1:22">
      <c r="A8" s="596" t="s">
        <v>402</v>
      </c>
      <c r="B8" s="357" t="s">
        <v>303</v>
      </c>
      <c r="C8" s="349" t="s">
        <v>421</v>
      </c>
      <c r="D8" s="349" t="str">
        <f t="shared" ref="D8:D26" si="0">C8&amp;$V$6</f>
        <v>JOWCNT</v>
      </c>
      <c r="E8" s="350">
        <v>2960</v>
      </c>
      <c r="F8" s="357" t="s">
        <v>303</v>
      </c>
      <c r="G8" s="349" t="s">
        <v>422</v>
      </c>
      <c r="H8" s="349" t="str">
        <f t="shared" ref="H8:H26" si="1">G8&amp;$V$6</f>
        <v>JRTCNT</v>
      </c>
      <c r="I8" s="350">
        <v>4930</v>
      </c>
      <c r="J8" s="347"/>
      <c r="K8" s="596" t="s">
        <v>402</v>
      </c>
      <c r="L8" s="357" t="s">
        <v>303</v>
      </c>
      <c r="M8" s="349" t="s">
        <v>421</v>
      </c>
      <c r="N8" s="349" t="str">
        <f t="shared" ref="N8:N26" si="2">M8&amp;$V$6</f>
        <v>JOWCNT</v>
      </c>
      <c r="O8" s="350">
        <v>2960</v>
      </c>
      <c r="P8" s="357" t="s">
        <v>303</v>
      </c>
      <c r="Q8" s="349" t="s">
        <v>422</v>
      </c>
      <c r="R8" s="349" t="str">
        <f t="shared" ref="R8:R26" si="3">Q8&amp;$V$6</f>
        <v>JRTCNT</v>
      </c>
      <c r="S8" s="350">
        <v>4930</v>
      </c>
      <c r="T8" s="347"/>
    </row>
    <row r="9" spans="1:22">
      <c r="A9" s="597"/>
      <c r="B9" s="357" t="s">
        <v>304</v>
      </c>
      <c r="C9" s="349" t="s">
        <v>423</v>
      </c>
      <c r="D9" s="349" t="str">
        <f t="shared" si="0"/>
        <v>COWCNT</v>
      </c>
      <c r="E9" s="350">
        <v>2510</v>
      </c>
      <c r="F9" s="357" t="s">
        <v>304</v>
      </c>
      <c r="G9" s="349" t="s">
        <v>424</v>
      </c>
      <c r="H9" s="349" t="str">
        <f t="shared" si="1"/>
        <v>CRTCNT</v>
      </c>
      <c r="I9" s="350">
        <v>4170</v>
      </c>
      <c r="J9" s="347"/>
      <c r="K9" s="597"/>
      <c r="L9" s="357" t="s">
        <v>304</v>
      </c>
      <c r="M9" s="349" t="s">
        <v>423</v>
      </c>
      <c r="N9" s="349" t="str">
        <f t="shared" si="2"/>
        <v>COWCNT</v>
      </c>
      <c r="O9" s="350">
        <v>2510</v>
      </c>
      <c r="P9" s="357" t="s">
        <v>304</v>
      </c>
      <c r="Q9" s="349" t="s">
        <v>424</v>
      </c>
      <c r="R9" s="349" t="str">
        <f t="shared" si="3"/>
        <v>CRTCNT</v>
      </c>
      <c r="S9" s="350">
        <v>4170</v>
      </c>
      <c r="T9" s="347"/>
    </row>
    <row r="10" spans="1:22">
      <c r="A10" s="597"/>
      <c r="B10" s="357" t="s">
        <v>305</v>
      </c>
      <c r="C10" s="349" t="s">
        <v>425</v>
      </c>
      <c r="D10" s="349" t="str">
        <f t="shared" si="0"/>
        <v>DOWCNT</v>
      </c>
      <c r="E10" s="350">
        <v>2010</v>
      </c>
      <c r="F10" s="357" t="s">
        <v>305</v>
      </c>
      <c r="G10" s="349" t="s">
        <v>426</v>
      </c>
      <c r="H10" s="349" t="str">
        <f t="shared" si="1"/>
        <v>DRTCNT</v>
      </c>
      <c r="I10" s="350">
        <v>3350</v>
      </c>
      <c r="J10" s="347"/>
      <c r="K10" s="597"/>
      <c r="L10" s="357" t="s">
        <v>305</v>
      </c>
      <c r="M10" s="349" t="s">
        <v>425</v>
      </c>
      <c r="N10" s="349" t="str">
        <f t="shared" si="2"/>
        <v>DOWCNT</v>
      </c>
      <c r="O10" s="350">
        <v>2010</v>
      </c>
      <c r="P10" s="357" t="s">
        <v>305</v>
      </c>
      <c r="Q10" s="349" t="s">
        <v>426</v>
      </c>
      <c r="R10" s="349" t="str">
        <f t="shared" si="3"/>
        <v>DRTCNT</v>
      </c>
      <c r="S10" s="350">
        <v>3350</v>
      </c>
      <c r="T10" s="347"/>
    </row>
    <row r="11" spans="1:22">
      <c r="A11" s="597"/>
      <c r="B11" s="357" t="s">
        <v>306</v>
      </c>
      <c r="C11" s="349" t="s">
        <v>427</v>
      </c>
      <c r="D11" s="349" t="str">
        <f t="shared" si="0"/>
        <v>POWCNT</v>
      </c>
      <c r="E11" s="350">
        <v>1660</v>
      </c>
      <c r="F11" s="357" t="s">
        <v>306</v>
      </c>
      <c r="G11" s="349" t="s">
        <v>428</v>
      </c>
      <c r="H11" s="349" t="str">
        <f t="shared" si="1"/>
        <v>PRTCNT</v>
      </c>
      <c r="I11" s="350">
        <v>2760</v>
      </c>
      <c r="J11" s="347"/>
      <c r="K11" s="597"/>
      <c r="L11" s="357" t="s">
        <v>306</v>
      </c>
      <c r="M11" s="349" t="s">
        <v>427</v>
      </c>
      <c r="N11" s="349" t="str">
        <f t="shared" si="2"/>
        <v>POWCNT</v>
      </c>
      <c r="O11" s="350">
        <v>1660</v>
      </c>
      <c r="P11" s="357" t="s">
        <v>306</v>
      </c>
      <c r="Q11" s="349" t="s">
        <v>428</v>
      </c>
      <c r="R11" s="349" t="str">
        <f t="shared" si="3"/>
        <v>PRTCNT</v>
      </c>
      <c r="S11" s="350">
        <v>2760</v>
      </c>
      <c r="T11" s="347"/>
    </row>
    <row r="12" spans="1:22">
      <c r="A12" s="597"/>
      <c r="B12" s="357" t="s">
        <v>307</v>
      </c>
      <c r="C12" s="349" t="s">
        <v>429</v>
      </c>
      <c r="D12" s="349" t="str">
        <f t="shared" si="0"/>
        <v>ROWCNT</v>
      </c>
      <c r="E12" s="350">
        <v>1280</v>
      </c>
      <c r="F12" s="357" t="s">
        <v>307</v>
      </c>
      <c r="G12" s="349" t="s">
        <v>430</v>
      </c>
      <c r="H12" s="349" t="str">
        <f t="shared" si="1"/>
        <v>RRTCNT</v>
      </c>
      <c r="I12" s="350">
        <v>2120</v>
      </c>
      <c r="J12" s="347"/>
      <c r="K12" s="597"/>
      <c r="L12" s="357" t="s">
        <v>307</v>
      </c>
      <c r="M12" s="349" t="s">
        <v>429</v>
      </c>
      <c r="N12" s="349" t="str">
        <f t="shared" si="2"/>
        <v>ROWCNT</v>
      </c>
      <c r="O12" s="350">
        <v>1280</v>
      </c>
      <c r="P12" s="357" t="s">
        <v>307</v>
      </c>
      <c r="Q12" s="349" t="s">
        <v>430</v>
      </c>
      <c r="R12" s="349" t="str">
        <f t="shared" si="3"/>
        <v>RRTCNT</v>
      </c>
      <c r="S12" s="350">
        <v>2120</v>
      </c>
      <c r="T12" s="347"/>
    </row>
    <row r="13" spans="1:22">
      <c r="A13" s="598"/>
      <c r="B13" s="357" t="s">
        <v>308</v>
      </c>
      <c r="C13" s="349" t="s">
        <v>431</v>
      </c>
      <c r="D13" s="349" t="str">
        <f t="shared" si="0"/>
        <v>ZOWCNT</v>
      </c>
      <c r="E13" s="350">
        <v>900</v>
      </c>
      <c r="F13" s="357" t="s">
        <v>308</v>
      </c>
      <c r="G13" s="349" t="s">
        <v>432</v>
      </c>
      <c r="H13" s="349" t="str">
        <f t="shared" si="1"/>
        <v>ZRTCNT</v>
      </c>
      <c r="I13" s="350">
        <v>1490</v>
      </c>
      <c r="J13" s="347"/>
      <c r="K13" s="598"/>
      <c r="L13" s="357" t="s">
        <v>308</v>
      </c>
      <c r="M13" s="349" t="s">
        <v>431</v>
      </c>
      <c r="N13" s="349" t="str">
        <f t="shared" si="2"/>
        <v>ZOWCNT</v>
      </c>
      <c r="O13" s="350">
        <v>900</v>
      </c>
      <c r="P13" s="357" t="s">
        <v>308</v>
      </c>
      <c r="Q13" s="349" t="s">
        <v>432</v>
      </c>
      <c r="R13" s="349" t="str">
        <f t="shared" si="3"/>
        <v>ZRTCNT</v>
      </c>
      <c r="S13" s="350">
        <v>1490</v>
      </c>
      <c r="T13" s="347"/>
    </row>
    <row r="14" spans="1:22">
      <c r="A14" s="599" t="s">
        <v>403</v>
      </c>
      <c r="B14" s="358" t="s">
        <v>311</v>
      </c>
      <c r="C14" s="349" t="s">
        <v>433</v>
      </c>
      <c r="D14" s="349" t="str">
        <f t="shared" si="0"/>
        <v>YOWCNT</v>
      </c>
      <c r="E14" s="351">
        <v>1650</v>
      </c>
      <c r="F14" s="358" t="s">
        <v>311</v>
      </c>
      <c r="G14" s="349" t="s">
        <v>434</v>
      </c>
      <c r="H14" s="349" t="str">
        <f t="shared" si="1"/>
        <v>YRTCNT</v>
      </c>
      <c r="I14" s="351">
        <v>2740</v>
      </c>
      <c r="J14" s="347"/>
      <c r="K14" s="599" t="s">
        <v>403</v>
      </c>
      <c r="L14" s="358" t="s">
        <v>311</v>
      </c>
      <c r="M14" s="349" t="s">
        <v>433</v>
      </c>
      <c r="N14" s="349" t="str">
        <f t="shared" si="2"/>
        <v>YOWCNT</v>
      </c>
      <c r="O14" s="351">
        <v>1650</v>
      </c>
      <c r="P14" s="358" t="s">
        <v>311</v>
      </c>
      <c r="Q14" s="349" t="s">
        <v>434</v>
      </c>
      <c r="R14" s="349" t="str">
        <f t="shared" si="3"/>
        <v>YRTCNT</v>
      </c>
      <c r="S14" s="351">
        <v>2740</v>
      </c>
      <c r="T14" s="347"/>
    </row>
    <row r="15" spans="1:22">
      <c r="A15" s="600"/>
      <c r="B15" s="359" t="s">
        <v>313</v>
      </c>
      <c r="C15" s="349" t="s">
        <v>435</v>
      </c>
      <c r="D15" s="349" t="str">
        <f t="shared" si="0"/>
        <v>BOWCNT</v>
      </c>
      <c r="E15" s="351">
        <v>1430</v>
      </c>
      <c r="F15" s="359" t="s">
        <v>313</v>
      </c>
      <c r="G15" s="349" t="s">
        <v>436</v>
      </c>
      <c r="H15" s="349" t="str">
        <f t="shared" si="1"/>
        <v>BRTCNT</v>
      </c>
      <c r="I15" s="351">
        <v>2370</v>
      </c>
      <c r="J15" s="347"/>
      <c r="K15" s="600"/>
      <c r="L15" s="359" t="s">
        <v>313</v>
      </c>
      <c r="M15" s="349" t="s">
        <v>435</v>
      </c>
      <c r="N15" s="349" t="str">
        <f t="shared" si="2"/>
        <v>BOWCNT</v>
      </c>
      <c r="O15" s="351">
        <v>1430</v>
      </c>
      <c r="P15" s="359" t="s">
        <v>313</v>
      </c>
      <c r="Q15" s="349" t="s">
        <v>436</v>
      </c>
      <c r="R15" s="349" t="str">
        <f t="shared" si="3"/>
        <v>BRTCNT</v>
      </c>
      <c r="S15" s="351">
        <v>2370</v>
      </c>
      <c r="T15" s="347"/>
    </row>
    <row r="16" spans="1:22">
      <c r="A16" s="600"/>
      <c r="B16" s="360" t="s">
        <v>314</v>
      </c>
      <c r="C16" s="349" t="s">
        <v>437</v>
      </c>
      <c r="D16" s="349" t="str">
        <f t="shared" si="0"/>
        <v>MOWCNT</v>
      </c>
      <c r="E16" s="351">
        <v>1250</v>
      </c>
      <c r="F16" s="360" t="s">
        <v>314</v>
      </c>
      <c r="G16" s="349" t="s">
        <v>438</v>
      </c>
      <c r="H16" s="349" t="str">
        <f t="shared" si="1"/>
        <v>MRTCNT</v>
      </c>
      <c r="I16" s="351">
        <v>2080</v>
      </c>
      <c r="J16" s="347"/>
      <c r="K16" s="600"/>
      <c r="L16" s="360" t="s">
        <v>314</v>
      </c>
      <c r="M16" s="349" t="s">
        <v>437</v>
      </c>
      <c r="N16" s="349" t="str">
        <f t="shared" si="2"/>
        <v>MOWCNT</v>
      </c>
      <c r="O16" s="351">
        <v>1250</v>
      </c>
      <c r="P16" s="360" t="s">
        <v>314</v>
      </c>
      <c r="Q16" s="349" t="s">
        <v>438</v>
      </c>
      <c r="R16" s="349" t="str">
        <f t="shared" si="3"/>
        <v>MRTCNT</v>
      </c>
      <c r="S16" s="351">
        <v>2080</v>
      </c>
      <c r="T16" s="347"/>
    </row>
    <row r="17" spans="1:20">
      <c r="A17" s="600"/>
      <c r="B17" s="360" t="s">
        <v>316</v>
      </c>
      <c r="C17" s="349" t="s">
        <v>439</v>
      </c>
      <c r="D17" s="349" t="str">
        <f t="shared" si="0"/>
        <v>HOWCNT</v>
      </c>
      <c r="E17" s="351">
        <v>1110</v>
      </c>
      <c r="F17" s="360" t="s">
        <v>316</v>
      </c>
      <c r="G17" s="349" t="s">
        <v>440</v>
      </c>
      <c r="H17" s="349" t="str">
        <f t="shared" si="1"/>
        <v>HRTCNT</v>
      </c>
      <c r="I17" s="351">
        <v>1840</v>
      </c>
      <c r="J17" s="347"/>
      <c r="K17" s="600"/>
      <c r="L17" s="360" t="s">
        <v>316</v>
      </c>
      <c r="M17" s="349" t="s">
        <v>439</v>
      </c>
      <c r="N17" s="349" t="str">
        <f t="shared" si="2"/>
        <v>HOWCNT</v>
      </c>
      <c r="O17" s="351">
        <v>1110</v>
      </c>
      <c r="P17" s="360" t="s">
        <v>316</v>
      </c>
      <c r="Q17" s="349" t="s">
        <v>440</v>
      </c>
      <c r="R17" s="349" t="str">
        <f t="shared" si="3"/>
        <v>HRTCNT</v>
      </c>
      <c r="S17" s="351">
        <v>1840</v>
      </c>
      <c r="T17" s="347"/>
    </row>
    <row r="18" spans="1:20">
      <c r="A18" s="600"/>
      <c r="B18" s="360" t="s">
        <v>317</v>
      </c>
      <c r="C18" s="349" t="s">
        <v>441</v>
      </c>
      <c r="D18" s="349" t="str">
        <f t="shared" si="0"/>
        <v>EOWCNT</v>
      </c>
      <c r="E18" s="351">
        <v>990</v>
      </c>
      <c r="F18" s="360" t="s">
        <v>317</v>
      </c>
      <c r="G18" s="349" t="s">
        <v>442</v>
      </c>
      <c r="H18" s="349" t="str">
        <f t="shared" si="1"/>
        <v>ERTCNT</v>
      </c>
      <c r="I18" s="351">
        <v>1640</v>
      </c>
      <c r="J18" s="347"/>
      <c r="K18" s="600"/>
      <c r="L18" s="360" t="s">
        <v>317</v>
      </c>
      <c r="M18" s="349" t="s">
        <v>441</v>
      </c>
      <c r="N18" s="349" t="str">
        <f t="shared" si="2"/>
        <v>EOWCNT</v>
      </c>
      <c r="O18" s="351">
        <v>990</v>
      </c>
      <c r="P18" s="360" t="s">
        <v>317</v>
      </c>
      <c r="Q18" s="349" t="s">
        <v>442</v>
      </c>
      <c r="R18" s="349" t="str">
        <f t="shared" si="3"/>
        <v>ERTCNT</v>
      </c>
      <c r="S18" s="351">
        <v>1640</v>
      </c>
      <c r="T18" s="347"/>
    </row>
    <row r="19" spans="1:20">
      <c r="A19" s="600"/>
      <c r="B19" s="360" t="s">
        <v>319</v>
      </c>
      <c r="C19" s="349" t="s">
        <v>443</v>
      </c>
      <c r="D19" s="349" t="str">
        <f t="shared" si="0"/>
        <v>LOWCNT</v>
      </c>
      <c r="E19" s="351">
        <v>870</v>
      </c>
      <c r="F19" s="360" t="s">
        <v>319</v>
      </c>
      <c r="G19" s="349" t="s">
        <v>444</v>
      </c>
      <c r="H19" s="349" t="str">
        <f t="shared" si="1"/>
        <v>LRTCNT</v>
      </c>
      <c r="I19" s="351">
        <v>1450</v>
      </c>
      <c r="J19" s="347"/>
      <c r="K19" s="600"/>
      <c r="L19" s="360" t="s">
        <v>319</v>
      </c>
      <c r="M19" s="349" t="s">
        <v>443</v>
      </c>
      <c r="N19" s="349" t="str">
        <f t="shared" si="2"/>
        <v>LOWCNT</v>
      </c>
      <c r="O19" s="351">
        <v>870</v>
      </c>
      <c r="P19" s="360" t="s">
        <v>319</v>
      </c>
      <c r="Q19" s="349" t="s">
        <v>444</v>
      </c>
      <c r="R19" s="349" t="str">
        <f t="shared" si="3"/>
        <v>LRTCNT</v>
      </c>
      <c r="S19" s="351">
        <v>1450</v>
      </c>
      <c r="T19" s="347"/>
    </row>
    <row r="20" spans="1:20">
      <c r="A20" s="600"/>
      <c r="B20" s="360" t="s">
        <v>321</v>
      </c>
      <c r="C20" s="349" t="s">
        <v>445</v>
      </c>
      <c r="D20" s="349" t="str">
        <f t="shared" si="0"/>
        <v>QOWCNT</v>
      </c>
      <c r="E20" s="351">
        <v>790</v>
      </c>
      <c r="F20" s="360" t="s">
        <v>321</v>
      </c>
      <c r="G20" s="349" t="s">
        <v>446</v>
      </c>
      <c r="H20" s="349" t="str">
        <f t="shared" si="1"/>
        <v>QRTCNT</v>
      </c>
      <c r="I20" s="351">
        <v>1310</v>
      </c>
      <c r="J20" s="347"/>
      <c r="K20" s="600"/>
      <c r="L20" s="360" t="s">
        <v>321</v>
      </c>
      <c r="M20" s="349" t="s">
        <v>445</v>
      </c>
      <c r="N20" s="349" t="str">
        <f t="shared" si="2"/>
        <v>QOWCNT</v>
      </c>
      <c r="O20" s="351">
        <v>790</v>
      </c>
      <c r="P20" s="360" t="s">
        <v>321</v>
      </c>
      <c r="Q20" s="349" t="s">
        <v>446</v>
      </c>
      <c r="R20" s="349" t="str">
        <f t="shared" si="3"/>
        <v>QRTCNT</v>
      </c>
      <c r="S20" s="351">
        <v>1310</v>
      </c>
      <c r="T20" s="347"/>
    </row>
    <row r="21" spans="1:20">
      <c r="A21" s="600"/>
      <c r="B21" s="360" t="s">
        <v>322</v>
      </c>
      <c r="C21" s="349" t="s">
        <v>447</v>
      </c>
      <c r="D21" s="349" t="str">
        <f t="shared" si="0"/>
        <v>NOWCNT</v>
      </c>
      <c r="E21" s="351">
        <v>720</v>
      </c>
      <c r="F21" s="360" t="s">
        <v>322</v>
      </c>
      <c r="G21" s="349" t="s">
        <v>448</v>
      </c>
      <c r="H21" s="349" t="str">
        <f t="shared" si="1"/>
        <v>NRTCNT</v>
      </c>
      <c r="I21" s="351">
        <v>1200</v>
      </c>
      <c r="J21" s="347"/>
      <c r="K21" s="600"/>
      <c r="L21" s="360" t="s">
        <v>322</v>
      </c>
      <c r="M21" s="349" t="s">
        <v>447</v>
      </c>
      <c r="N21" s="349" t="str">
        <f t="shared" si="2"/>
        <v>NOWCNT</v>
      </c>
      <c r="O21" s="351">
        <v>720</v>
      </c>
      <c r="P21" s="360" t="s">
        <v>322</v>
      </c>
      <c r="Q21" s="349" t="s">
        <v>448</v>
      </c>
      <c r="R21" s="349" t="str">
        <f t="shared" si="3"/>
        <v>NRTCNT</v>
      </c>
      <c r="S21" s="351">
        <v>1200</v>
      </c>
      <c r="T21" s="347"/>
    </row>
    <row r="22" spans="1:20">
      <c r="A22" s="600"/>
      <c r="B22" s="360" t="s">
        <v>324</v>
      </c>
      <c r="C22" s="349" t="s">
        <v>449</v>
      </c>
      <c r="D22" s="349" t="str">
        <f t="shared" si="0"/>
        <v>SOWCNT</v>
      </c>
      <c r="E22" s="351">
        <v>660</v>
      </c>
      <c r="F22" s="360" t="s">
        <v>324</v>
      </c>
      <c r="G22" s="349" t="s">
        <v>450</v>
      </c>
      <c r="H22" s="349" t="str">
        <f t="shared" si="1"/>
        <v>SRTCNT</v>
      </c>
      <c r="I22" s="351">
        <v>1100</v>
      </c>
      <c r="J22" s="347"/>
      <c r="K22" s="600"/>
      <c r="L22" s="360" t="s">
        <v>324</v>
      </c>
      <c r="M22" s="349" t="s">
        <v>449</v>
      </c>
      <c r="N22" s="349" t="str">
        <f t="shared" si="2"/>
        <v>SOWCNT</v>
      </c>
      <c r="O22" s="351">
        <v>660</v>
      </c>
      <c r="P22" s="360" t="s">
        <v>324</v>
      </c>
      <c r="Q22" s="349" t="s">
        <v>450</v>
      </c>
      <c r="R22" s="349" t="str">
        <f t="shared" si="3"/>
        <v>SRTCNT</v>
      </c>
      <c r="S22" s="351">
        <v>1100</v>
      </c>
      <c r="T22" s="347"/>
    </row>
    <row r="23" spans="1:20">
      <c r="A23" s="600"/>
      <c r="B23" s="360" t="s">
        <v>326</v>
      </c>
      <c r="C23" s="349" t="s">
        <v>451</v>
      </c>
      <c r="D23" s="349" t="str">
        <f t="shared" si="0"/>
        <v>AOWCNT</v>
      </c>
      <c r="E23" s="351">
        <v>590</v>
      </c>
      <c r="F23" s="360" t="s">
        <v>326</v>
      </c>
      <c r="G23" s="349" t="s">
        <v>452</v>
      </c>
      <c r="H23" s="349" t="str">
        <f t="shared" si="1"/>
        <v>ARTCNT</v>
      </c>
      <c r="I23" s="351">
        <v>980</v>
      </c>
      <c r="J23" s="347"/>
      <c r="K23" s="600"/>
      <c r="L23" s="360" t="s">
        <v>326</v>
      </c>
      <c r="M23" s="349" t="s">
        <v>451</v>
      </c>
      <c r="N23" s="349" t="str">
        <f t="shared" si="2"/>
        <v>AOWCNT</v>
      </c>
      <c r="O23" s="351">
        <v>590</v>
      </c>
      <c r="P23" s="360" t="s">
        <v>326</v>
      </c>
      <c r="Q23" s="349" t="s">
        <v>452</v>
      </c>
      <c r="R23" s="349" t="str">
        <f t="shared" si="3"/>
        <v>ARTCNT</v>
      </c>
      <c r="S23" s="351">
        <v>980</v>
      </c>
      <c r="T23" s="347"/>
    </row>
    <row r="24" spans="1:20">
      <c r="A24" s="600"/>
      <c r="B24" s="360" t="s">
        <v>327</v>
      </c>
      <c r="C24" s="349" t="s">
        <v>453</v>
      </c>
      <c r="D24" s="349" t="str">
        <f t="shared" si="0"/>
        <v>FOWCNT</v>
      </c>
      <c r="E24" s="351">
        <v>530</v>
      </c>
      <c r="F24" s="360" t="s">
        <v>327</v>
      </c>
      <c r="G24" s="349" t="s">
        <v>454</v>
      </c>
      <c r="H24" s="349" t="str">
        <f t="shared" si="1"/>
        <v>FRTCNT</v>
      </c>
      <c r="I24" s="351">
        <v>870</v>
      </c>
      <c r="J24" s="347"/>
      <c r="K24" s="600"/>
      <c r="L24" s="360" t="s">
        <v>327</v>
      </c>
      <c r="M24" s="349" t="s">
        <v>453</v>
      </c>
      <c r="N24" s="349" t="str">
        <f t="shared" si="2"/>
        <v>FOWCNT</v>
      </c>
      <c r="O24" s="351">
        <v>530</v>
      </c>
      <c r="P24" s="360" t="s">
        <v>327</v>
      </c>
      <c r="Q24" s="349" t="s">
        <v>454</v>
      </c>
      <c r="R24" s="349" t="str">
        <f t="shared" si="3"/>
        <v>FRTCNT</v>
      </c>
      <c r="S24" s="351">
        <v>870</v>
      </c>
      <c r="T24" s="347"/>
    </row>
    <row r="25" spans="1:20">
      <c r="A25" s="600"/>
      <c r="B25" s="360" t="s">
        <v>329</v>
      </c>
      <c r="C25" s="349" t="s">
        <v>455</v>
      </c>
      <c r="D25" s="349" t="str">
        <f t="shared" si="0"/>
        <v>KOWCNT</v>
      </c>
      <c r="E25" s="351">
        <v>410</v>
      </c>
      <c r="F25" s="360" t="s">
        <v>329</v>
      </c>
      <c r="G25" s="349" t="s">
        <v>456</v>
      </c>
      <c r="H25" s="349" t="str">
        <f t="shared" si="1"/>
        <v>KRTCNT</v>
      </c>
      <c r="I25" s="351">
        <v>680</v>
      </c>
      <c r="J25" s="347"/>
      <c r="K25" s="600"/>
      <c r="L25" s="360" t="s">
        <v>329</v>
      </c>
      <c r="M25" s="349" t="s">
        <v>455</v>
      </c>
      <c r="N25" s="349" t="str">
        <f t="shared" si="2"/>
        <v>KOWCNT</v>
      </c>
      <c r="O25" s="351">
        <v>410</v>
      </c>
      <c r="P25" s="360" t="s">
        <v>329</v>
      </c>
      <c r="Q25" s="349" t="s">
        <v>456</v>
      </c>
      <c r="R25" s="349" t="str">
        <f t="shared" si="3"/>
        <v>KRTCNT</v>
      </c>
      <c r="S25" s="351">
        <v>680</v>
      </c>
      <c r="T25" s="347"/>
    </row>
    <row r="26" spans="1:20">
      <c r="A26" s="600"/>
      <c r="B26" s="360" t="s">
        <v>331</v>
      </c>
      <c r="C26" s="349" t="s">
        <v>499</v>
      </c>
      <c r="D26" s="349" t="str">
        <f t="shared" si="0"/>
        <v>VOWCNT</v>
      </c>
      <c r="E26" s="351">
        <v>350</v>
      </c>
      <c r="F26" s="360" t="s">
        <v>331</v>
      </c>
      <c r="G26" s="349" t="s">
        <v>458</v>
      </c>
      <c r="H26" s="349" t="str">
        <f t="shared" si="1"/>
        <v>VRTCNT</v>
      </c>
      <c r="I26" s="351">
        <v>570</v>
      </c>
      <c r="J26" s="347"/>
      <c r="K26" s="600"/>
      <c r="L26" s="360" t="s">
        <v>331</v>
      </c>
      <c r="M26" s="349" t="s">
        <v>457</v>
      </c>
      <c r="N26" s="349" t="str">
        <f t="shared" si="2"/>
        <v>VOWCNT</v>
      </c>
      <c r="O26" s="351">
        <v>350</v>
      </c>
      <c r="P26" s="360" t="s">
        <v>331</v>
      </c>
      <c r="Q26" s="349" t="s">
        <v>458</v>
      </c>
      <c r="R26" s="349" t="str">
        <f t="shared" si="3"/>
        <v>VRTCNT</v>
      </c>
      <c r="S26" s="351">
        <v>570</v>
      </c>
      <c r="T26" s="347"/>
    </row>
    <row r="27" spans="1:20">
      <c r="A27" s="601"/>
      <c r="B27" s="356" t="s">
        <v>333</v>
      </c>
      <c r="C27" s="349" t="s">
        <v>498</v>
      </c>
      <c r="D27" s="349" t="str">
        <f>C27&amp;$V$6</f>
        <v>OOWCNT</v>
      </c>
      <c r="E27" s="351">
        <v>280</v>
      </c>
      <c r="F27" s="356" t="s">
        <v>333</v>
      </c>
      <c r="G27" s="349" t="s">
        <v>460</v>
      </c>
      <c r="H27" s="349" t="str">
        <f>G27&amp;$V$6</f>
        <v>ORTCNT</v>
      </c>
      <c r="I27" s="351">
        <v>460</v>
      </c>
      <c r="J27" s="347"/>
      <c r="K27" s="601"/>
      <c r="L27" s="356" t="s">
        <v>333</v>
      </c>
      <c r="M27" s="349" t="s">
        <v>459</v>
      </c>
      <c r="N27" s="349" t="str">
        <f>M27&amp;$V$6</f>
        <v>OOWCNT</v>
      </c>
      <c r="O27" s="351">
        <v>280</v>
      </c>
      <c r="P27" s="356" t="s">
        <v>333</v>
      </c>
      <c r="Q27" s="349" t="s">
        <v>460</v>
      </c>
      <c r="R27" s="349" t="str">
        <f>Q27&amp;$V$6</f>
        <v>ORTCNT</v>
      </c>
      <c r="S27" s="351">
        <v>460</v>
      </c>
      <c r="T27" s="347"/>
    </row>
    <row r="28" spans="1:20">
      <c r="A28" s="347"/>
      <c r="B28" s="347"/>
      <c r="C28" s="347"/>
      <c r="D28" s="347"/>
      <c r="E28" s="347"/>
      <c r="F28" s="347"/>
      <c r="G28" s="347"/>
      <c r="H28" s="347"/>
      <c r="I28" s="347"/>
      <c r="J28" s="347"/>
      <c r="K28" s="347"/>
      <c r="L28" s="347"/>
      <c r="M28" s="347"/>
      <c r="N28" s="347"/>
      <c r="O28" s="347"/>
      <c r="P28" s="347"/>
      <c r="Q28" s="347"/>
      <c r="R28" s="347"/>
      <c r="S28" s="347"/>
      <c r="T28" s="347"/>
    </row>
    <row r="29" spans="1:20">
      <c r="A29" s="348" t="s">
        <v>461</v>
      </c>
      <c r="B29" s="348"/>
      <c r="C29" s="347"/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7"/>
      <c r="S29" s="347"/>
      <c r="T29" s="347"/>
    </row>
    <row r="30" spans="1:20">
      <c r="A30" s="602" t="s">
        <v>415</v>
      </c>
      <c r="B30" s="602"/>
      <c r="C30" s="602"/>
      <c r="D30" s="602"/>
      <c r="E30" s="602"/>
      <c r="F30" s="602"/>
      <c r="G30" s="602"/>
      <c r="H30" s="602"/>
      <c r="I30" s="602"/>
      <c r="J30" s="347"/>
      <c r="K30" s="602" t="s">
        <v>462</v>
      </c>
      <c r="L30" s="602"/>
      <c r="M30" s="602"/>
      <c r="N30" s="602"/>
      <c r="O30" s="602"/>
      <c r="P30" s="602"/>
      <c r="Q30" s="602"/>
      <c r="R30" s="602"/>
      <c r="S30" s="602"/>
      <c r="T30" s="347"/>
    </row>
    <row r="31" spans="1:20">
      <c r="A31" s="602"/>
      <c r="B31" s="602"/>
      <c r="C31" s="602"/>
      <c r="D31" s="602"/>
      <c r="E31" s="602"/>
      <c r="F31" s="602"/>
      <c r="G31" s="602"/>
      <c r="H31" s="602"/>
      <c r="I31" s="602"/>
      <c r="J31" s="347"/>
      <c r="K31" s="602"/>
      <c r="L31" s="602"/>
      <c r="M31" s="602"/>
      <c r="N31" s="602"/>
      <c r="O31" s="602"/>
      <c r="P31" s="602"/>
      <c r="Q31" s="602"/>
      <c r="R31" s="602"/>
      <c r="S31" s="602"/>
      <c r="T31" s="347"/>
    </row>
    <row r="32" spans="1:20">
      <c r="A32" s="603" t="s">
        <v>417</v>
      </c>
      <c r="B32" s="603"/>
      <c r="C32" s="603"/>
      <c r="D32" s="603"/>
      <c r="E32" s="603"/>
      <c r="F32" s="603" t="s">
        <v>479</v>
      </c>
      <c r="G32" s="603"/>
      <c r="H32" s="603"/>
      <c r="I32" s="603"/>
      <c r="J32" s="347"/>
      <c r="K32" s="603" t="s">
        <v>417</v>
      </c>
      <c r="L32" s="603"/>
      <c r="M32" s="603"/>
      <c r="N32" s="603"/>
      <c r="O32" s="603"/>
      <c r="P32" s="603" t="s">
        <v>479</v>
      </c>
      <c r="Q32" s="603"/>
      <c r="R32" s="603"/>
      <c r="S32" s="603"/>
      <c r="T32" s="347"/>
    </row>
    <row r="33" spans="1:20">
      <c r="A33" s="349" t="s">
        <v>418</v>
      </c>
      <c r="B33" s="355" t="s">
        <v>102</v>
      </c>
      <c r="C33" s="349" t="s">
        <v>419</v>
      </c>
      <c r="D33" s="349" t="s">
        <v>419</v>
      </c>
      <c r="E33" s="349" t="s">
        <v>420</v>
      </c>
      <c r="F33" s="355" t="s">
        <v>102</v>
      </c>
      <c r="G33" s="349" t="s">
        <v>419</v>
      </c>
      <c r="H33" s="349" t="s">
        <v>419</v>
      </c>
      <c r="I33" s="349" t="s">
        <v>420</v>
      </c>
      <c r="J33" s="347"/>
      <c r="K33" s="349" t="s">
        <v>418</v>
      </c>
      <c r="L33" s="349"/>
      <c r="M33" s="349" t="s">
        <v>419</v>
      </c>
      <c r="N33" s="349" t="s">
        <v>419</v>
      </c>
      <c r="O33" s="349" t="s">
        <v>463</v>
      </c>
      <c r="P33" s="355" t="s">
        <v>102</v>
      </c>
      <c r="Q33" s="349" t="s">
        <v>419</v>
      </c>
      <c r="R33" s="349" t="s">
        <v>419</v>
      </c>
      <c r="S33" s="349" t="s">
        <v>463</v>
      </c>
      <c r="T33" s="347"/>
    </row>
    <row r="34" spans="1:20">
      <c r="A34" s="596" t="s">
        <v>402</v>
      </c>
      <c r="B34" s="357" t="s">
        <v>303</v>
      </c>
      <c r="C34" s="349" t="s">
        <v>421</v>
      </c>
      <c r="D34" s="349" t="str">
        <f t="shared" ref="D34:D52" si="4">C34&amp;$V$6</f>
        <v>JOWCNT</v>
      </c>
      <c r="E34" s="350">
        <v>3010</v>
      </c>
      <c r="F34" s="357" t="s">
        <v>303</v>
      </c>
      <c r="G34" s="349" t="s">
        <v>422</v>
      </c>
      <c r="H34" s="349" t="str">
        <f t="shared" ref="H34:H52" si="5">G34&amp;$V$6</f>
        <v>JRTCNT</v>
      </c>
      <c r="I34" s="350">
        <v>5010</v>
      </c>
      <c r="J34" s="347"/>
      <c r="K34" s="596" t="s">
        <v>402</v>
      </c>
      <c r="L34" s="357" t="s">
        <v>303</v>
      </c>
      <c r="M34" s="349" t="s">
        <v>421</v>
      </c>
      <c r="N34" s="349" t="str">
        <f t="shared" ref="N34:N52" si="6">M34&amp;$V$6</f>
        <v>JOWCNT</v>
      </c>
      <c r="O34" s="350">
        <v>3920</v>
      </c>
      <c r="P34" s="357" t="s">
        <v>303</v>
      </c>
      <c r="Q34" s="349" t="s">
        <v>422</v>
      </c>
      <c r="R34" s="349" t="str">
        <f t="shared" ref="R34:R52" si="7">Q34&amp;$V$6</f>
        <v>JRTCNT</v>
      </c>
      <c r="S34" s="350">
        <v>6520</v>
      </c>
      <c r="T34" s="347"/>
    </row>
    <row r="35" spans="1:20">
      <c r="A35" s="597"/>
      <c r="B35" s="357" t="s">
        <v>304</v>
      </c>
      <c r="C35" s="349" t="s">
        <v>423</v>
      </c>
      <c r="D35" s="349" t="str">
        <f t="shared" si="4"/>
        <v>COWCNT</v>
      </c>
      <c r="E35" s="350">
        <v>2550</v>
      </c>
      <c r="F35" s="357" t="s">
        <v>304</v>
      </c>
      <c r="G35" s="349" t="s">
        <v>424</v>
      </c>
      <c r="H35" s="349" t="str">
        <f t="shared" si="5"/>
        <v>CRTCNT</v>
      </c>
      <c r="I35" s="350">
        <v>4250</v>
      </c>
      <c r="J35" s="347"/>
      <c r="K35" s="597"/>
      <c r="L35" s="357" t="s">
        <v>304</v>
      </c>
      <c r="M35" s="349" t="s">
        <v>423</v>
      </c>
      <c r="N35" s="349" t="str">
        <f t="shared" si="6"/>
        <v>COWCNT</v>
      </c>
      <c r="O35" s="350">
        <v>3320</v>
      </c>
      <c r="P35" s="357" t="s">
        <v>304</v>
      </c>
      <c r="Q35" s="349" t="s">
        <v>424</v>
      </c>
      <c r="R35" s="349" t="str">
        <f t="shared" si="7"/>
        <v>CRTCNT</v>
      </c>
      <c r="S35" s="350">
        <v>5530</v>
      </c>
      <c r="T35" s="347"/>
    </row>
    <row r="36" spans="1:20">
      <c r="A36" s="597"/>
      <c r="B36" s="357" t="s">
        <v>305</v>
      </c>
      <c r="C36" s="349" t="s">
        <v>425</v>
      </c>
      <c r="D36" s="349" t="str">
        <f t="shared" si="4"/>
        <v>DOWCNT</v>
      </c>
      <c r="E36" s="350">
        <v>2060</v>
      </c>
      <c r="F36" s="357" t="s">
        <v>305</v>
      </c>
      <c r="G36" s="349" t="s">
        <v>426</v>
      </c>
      <c r="H36" s="349" t="str">
        <f t="shared" si="5"/>
        <v>DRTCNT</v>
      </c>
      <c r="I36" s="350">
        <v>3430</v>
      </c>
      <c r="J36" s="347"/>
      <c r="K36" s="597"/>
      <c r="L36" s="357" t="s">
        <v>305</v>
      </c>
      <c r="M36" s="349" t="s">
        <v>425</v>
      </c>
      <c r="N36" s="349" t="str">
        <f t="shared" si="6"/>
        <v>DOWCNT</v>
      </c>
      <c r="O36" s="350">
        <v>2680</v>
      </c>
      <c r="P36" s="357" t="s">
        <v>305</v>
      </c>
      <c r="Q36" s="349" t="s">
        <v>426</v>
      </c>
      <c r="R36" s="349" t="str">
        <f t="shared" si="7"/>
        <v>DRTCNT</v>
      </c>
      <c r="S36" s="350">
        <v>4460</v>
      </c>
      <c r="T36" s="347"/>
    </row>
    <row r="37" spans="1:20">
      <c r="A37" s="597"/>
      <c r="B37" s="357" t="s">
        <v>306</v>
      </c>
      <c r="C37" s="349" t="s">
        <v>427</v>
      </c>
      <c r="D37" s="349" t="str">
        <f t="shared" si="4"/>
        <v>POWCNT</v>
      </c>
      <c r="E37" s="350">
        <v>1710</v>
      </c>
      <c r="F37" s="357" t="s">
        <v>306</v>
      </c>
      <c r="G37" s="349" t="s">
        <v>428</v>
      </c>
      <c r="H37" s="349" t="str">
        <f t="shared" si="5"/>
        <v>PRTCNT</v>
      </c>
      <c r="I37" s="350">
        <v>2840</v>
      </c>
      <c r="J37" s="347"/>
      <c r="K37" s="597"/>
      <c r="L37" s="357" t="s">
        <v>306</v>
      </c>
      <c r="M37" s="349" t="s">
        <v>427</v>
      </c>
      <c r="N37" s="349" t="str">
        <f t="shared" si="6"/>
        <v>POWCNT</v>
      </c>
      <c r="O37" s="350">
        <v>2220</v>
      </c>
      <c r="P37" s="357" t="s">
        <v>306</v>
      </c>
      <c r="Q37" s="349" t="s">
        <v>428</v>
      </c>
      <c r="R37" s="349" t="str">
        <f t="shared" si="7"/>
        <v>PRTCNT</v>
      </c>
      <c r="S37" s="350">
        <v>3700</v>
      </c>
      <c r="T37" s="347"/>
    </row>
    <row r="38" spans="1:20">
      <c r="A38" s="597"/>
      <c r="B38" s="357" t="s">
        <v>307</v>
      </c>
      <c r="C38" s="349" t="s">
        <v>429</v>
      </c>
      <c r="D38" s="349" t="str">
        <f t="shared" si="4"/>
        <v>ROWCNT</v>
      </c>
      <c r="E38" s="350">
        <v>1320</v>
      </c>
      <c r="F38" s="357" t="s">
        <v>307</v>
      </c>
      <c r="G38" s="349" t="s">
        <v>430</v>
      </c>
      <c r="H38" s="349" t="str">
        <f t="shared" si="5"/>
        <v>RRTCNT</v>
      </c>
      <c r="I38" s="350">
        <v>2200</v>
      </c>
      <c r="J38" s="347"/>
      <c r="K38" s="597"/>
      <c r="L38" s="357" t="s">
        <v>307</v>
      </c>
      <c r="M38" s="349" t="s">
        <v>429</v>
      </c>
      <c r="N38" s="349" t="str">
        <f t="shared" si="6"/>
        <v>ROWCNT</v>
      </c>
      <c r="O38" s="350">
        <v>1720</v>
      </c>
      <c r="P38" s="357" t="s">
        <v>307</v>
      </c>
      <c r="Q38" s="349" t="s">
        <v>430</v>
      </c>
      <c r="R38" s="349" t="str">
        <f t="shared" si="7"/>
        <v>RRTCNT</v>
      </c>
      <c r="S38" s="350">
        <v>2860</v>
      </c>
      <c r="T38" s="347"/>
    </row>
    <row r="39" spans="1:20">
      <c r="A39" s="598"/>
      <c r="B39" s="357" t="s">
        <v>308</v>
      </c>
      <c r="C39" s="349" t="s">
        <v>431</v>
      </c>
      <c r="D39" s="349" t="str">
        <f t="shared" si="4"/>
        <v>ZOWCNT</v>
      </c>
      <c r="E39" s="350">
        <v>950</v>
      </c>
      <c r="F39" s="357" t="s">
        <v>308</v>
      </c>
      <c r="G39" s="349" t="s">
        <v>432</v>
      </c>
      <c r="H39" s="349" t="str">
        <f t="shared" si="5"/>
        <v>ZRTCNT</v>
      </c>
      <c r="I39" s="350">
        <v>1570</v>
      </c>
      <c r="J39" s="347"/>
      <c r="K39" s="598"/>
      <c r="L39" s="357" t="s">
        <v>308</v>
      </c>
      <c r="M39" s="349" t="s">
        <v>431</v>
      </c>
      <c r="N39" s="349" t="str">
        <f t="shared" si="6"/>
        <v>ZOWCNT</v>
      </c>
      <c r="O39" s="350">
        <v>1230</v>
      </c>
      <c r="P39" s="357" t="s">
        <v>308</v>
      </c>
      <c r="Q39" s="349" t="s">
        <v>432</v>
      </c>
      <c r="R39" s="349" t="str">
        <f t="shared" si="7"/>
        <v>ZRTCNT</v>
      </c>
      <c r="S39" s="350">
        <v>2050</v>
      </c>
      <c r="T39" s="347"/>
    </row>
    <row r="40" spans="1:20">
      <c r="A40" s="599" t="s">
        <v>403</v>
      </c>
      <c r="B40" s="358" t="s">
        <v>311</v>
      </c>
      <c r="C40" s="349" t="s">
        <v>433</v>
      </c>
      <c r="D40" s="349" t="str">
        <f t="shared" si="4"/>
        <v>YOWCNT</v>
      </c>
      <c r="E40" s="351">
        <v>1770</v>
      </c>
      <c r="F40" s="358" t="s">
        <v>311</v>
      </c>
      <c r="G40" s="349" t="s">
        <v>434</v>
      </c>
      <c r="H40" s="349" t="str">
        <f t="shared" si="5"/>
        <v>YRTCNT</v>
      </c>
      <c r="I40" s="351">
        <v>2940</v>
      </c>
      <c r="J40" s="347"/>
      <c r="K40" s="599" t="s">
        <v>403</v>
      </c>
      <c r="L40" s="358" t="s">
        <v>311</v>
      </c>
      <c r="M40" s="349" t="s">
        <v>433</v>
      </c>
      <c r="N40" s="349" t="str">
        <f t="shared" si="6"/>
        <v>YOWCNT</v>
      </c>
      <c r="O40" s="351">
        <v>2300</v>
      </c>
      <c r="P40" s="358" t="s">
        <v>311</v>
      </c>
      <c r="Q40" s="349" t="s">
        <v>434</v>
      </c>
      <c r="R40" s="349" t="str">
        <f t="shared" si="7"/>
        <v>YRTCNT</v>
      </c>
      <c r="S40" s="351">
        <v>3830</v>
      </c>
      <c r="T40" s="347"/>
    </row>
    <row r="41" spans="1:20">
      <c r="A41" s="600"/>
      <c r="B41" s="359" t="s">
        <v>313</v>
      </c>
      <c r="C41" s="349" t="s">
        <v>435</v>
      </c>
      <c r="D41" s="349" t="str">
        <f t="shared" si="4"/>
        <v>BOWCNT</v>
      </c>
      <c r="E41" s="351">
        <v>1550</v>
      </c>
      <c r="F41" s="359" t="s">
        <v>313</v>
      </c>
      <c r="G41" s="349" t="s">
        <v>436</v>
      </c>
      <c r="H41" s="349" t="str">
        <f t="shared" si="5"/>
        <v>BRTCNT</v>
      </c>
      <c r="I41" s="351">
        <v>2570</v>
      </c>
      <c r="J41" s="347"/>
      <c r="K41" s="600"/>
      <c r="L41" s="359" t="s">
        <v>313</v>
      </c>
      <c r="M41" s="349" t="s">
        <v>435</v>
      </c>
      <c r="N41" s="349" t="str">
        <f t="shared" si="6"/>
        <v>BOWCNT</v>
      </c>
      <c r="O41" s="351">
        <v>2010</v>
      </c>
      <c r="P41" s="359" t="s">
        <v>313</v>
      </c>
      <c r="Q41" s="349" t="s">
        <v>436</v>
      </c>
      <c r="R41" s="349" t="str">
        <f t="shared" si="7"/>
        <v>BRTCNT</v>
      </c>
      <c r="S41" s="351">
        <v>3350</v>
      </c>
      <c r="T41" s="347"/>
    </row>
    <row r="42" spans="1:20">
      <c r="A42" s="600"/>
      <c r="B42" s="360" t="s">
        <v>314</v>
      </c>
      <c r="C42" s="349" t="s">
        <v>437</v>
      </c>
      <c r="D42" s="349" t="str">
        <f t="shared" si="4"/>
        <v>MOWCNT</v>
      </c>
      <c r="E42" s="351">
        <v>1370</v>
      </c>
      <c r="F42" s="360" t="s">
        <v>314</v>
      </c>
      <c r="G42" s="349" t="s">
        <v>438</v>
      </c>
      <c r="H42" s="349" t="str">
        <f t="shared" si="5"/>
        <v>MRTCNT</v>
      </c>
      <c r="I42" s="351">
        <v>2280</v>
      </c>
      <c r="J42" s="347"/>
      <c r="K42" s="600"/>
      <c r="L42" s="360" t="s">
        <v>314</v>
      </c>
      <c r="M42" s="349" t="s">
        <v>437</v>
      </c>
      <c r="N42" s="349" t="str">
        <f t="shared" si="6"/>
        <v>MOWCNT</v>
      </c>
      <c r="O42" s="351">
        <v>1790</v>
      </c>
      <c r="P42" s="360" t="s">
        <v>314</v>
      </c>
      <c r="Q42" s="349" t="s">
        <v>438</v>
      </c>
      <c r="R42" s="349" t="str">
        <f t="shared" si="7"/>
        <v>MRTCNT</v>
      </c>
      <c r="S42" s="351">
        <v>2970</v>
      </c>
      <c r="T42" s="347"/>
    </row>
    <row r="43" spans="1:20">
      <c r="A43" s="600"/>
      <c r="B43" s="360" t="s">
        <v>316</v>
      </c>
      <c r="C43" s="349" t="s">
        <v>439</v>
      </c>
      <c r="D43" s="349" t="str">
        <f t="shared" si="4"/>
        <v>HOWCNT</v>
      </c>
      <c r="E43" s="351">
        <v>1230</v>
      </c>
      <c r="F43" s="360" t="s">
        <v>316</v>
      </c>
      <c r="G43" s="349" t="s">
        <v>440</v>
      </c>
      <c r="H43" s="349" t="str">
        <f t="shared" si="5"/>
        <v>HRTCNT</v>
      </c>
      <c r="I43" s="351">
        <v>2040</v>
      </c>
      <c r="J43" s="347"/>
      <c r="K43" s="600"/>
      <c r="L43" s="360" t="s">
        <v>316</v>
      </c>
      <c r="M43" s="349" t="s">
        <v>439</v>
      </c>
      <c r="N43" s="349" t="str">
        <f t="shared" si="6"/>
        <v>HOWCNT</v>
      </c>
      <c r="O43" s="351">
        <v>1600</v>
      </c>
      <c r="P43" s="360" t="s">
        <v>316</v>
      </c>
      <c r="Q43" s="349" t="s">
        <v>440</v>
      </c>
      <c r="R43" s="349" t="str">
        <f t="shared" si="7"/>
        <v>HRTCNT</v>
      </c>
      <c r="S43" s="351">
        <v>2660</v>
      </c>
      <c r="T43" s="347"/>
    </row>
    <row r="44" spans="1:20">
      <c r="A44" s="600"/>
      <c r="B44" s="360" t="s">
        <v>317</v>
      </c>
      <c r="C44" s="349" t="s">
        <v>441</v>
      </c>
      <c r="D44" s="349" t="str">
        <f t="shared" si="4"/>
        <v>EOWCNT</v>
      </c>
      <c r="E44" s="351">
        <v>1110</v>
      </c>
      <c r="F44" s="360" t="s">
        <v>317</v>
      </c>
      <c r="G44" s="349" t="s">
        <v>442</v>
      </c>
      <c r="H44" s="349" t="str">
        <f t="shared" si="5"/>
        <v>ERTCNT</v>
      </c>
      <c r="I44" s="351">
        <v>1840</v>
      </c>
      <c r="J44" s="347"/>
      <c r="K44" s="600"/>
      <c r="L44" s="360" t="s">
        <v>317</v>
      </c>
      <c r="M44" s="349" t="s">
        <v>441</v>
      </c>
      <c r="N44" s="349" t="str">
        <f t="shared" si="6"/>
        <v>EOWCNT</v>
      </c>
      <c r="O44" s="351">
        <v>1440</v>
      </c>
      <c r="P44" s="360" t="s">
        <v>317</v>
      </c>
      <c r="Q44" s="349" t="s">
        <v>442</v>
      </c>
      <c r="R44" s="349" t="str">
        <f t="shared" si="7"/>
        <v>ERTCNT</v>
      </c>
      <c r="S44" s="351">
        <v>2400</v>
      </c>
      <c r="T44" s="347"/>
    </row>
    <row r="45" spans="1:20">
      <c r="A45" s="600"/>
      <c r="B45" s="360" t="s">
        <v>319</v>
      </c>
      <c r="C45" s="349" t="s">
        <v>443</v>
      </c>
      <c r="D45" s="349" t="str">
        <f t="shared" si="4"/>
        <v>LOWCNT</v>
      </c>
      <c r="E45" s="351">
        <v>980</v>
      </c>
      <c r="F45" s="360" t="s">
        <v>319</v>
      </c>
      <c r="G45" s="349" t="s">
        <v>444</v>
      </c>
      <c r="H45" s="349" t="str">
        <f t="shared" si="5"/>
        <v>LRTCNT</v>
      </c>
      <c r="I45" s="351">
        <v>1630</v>
      </c>
      <c r="J45" s="347"/>
      <c r="K45" s="600"/>
      <c r="L45" s="360" t="s">
        <v>319</v>
      </c>
      <c r="M45" s="349" t="s">
        <v>443</v>
      </c>
      <c r="N45" s="349" t="str">
        <f t="shared" si="6"/>
        <v>LOWCNT</v>
      </c>
      <c r="O45" s="351">
        <v>1280</v>
      </c>
      <c r="P45" s="360" t="s">
        <v>319</v>
      </c>
      <c r="Q45" s="349" t="s">
        <v>444</v>
      </c>
      <c r="R45" s="349" t="str">
        <f t="shared" si="7"/>
        <v>LRTCNT</v>
      </c>
      <c r="S45" s="351">
        <v>2120</v>
      </c>
      <c r="T45" s="347"/>
    </row>
    <row r="46" spans="1:20">
      <c r="A46" s="600"/>
      <c r="B46" s="360" t="s">
        <v>321</v>
      </c>
      <c r="C46" s="349" t="s">
        <v>445</v>
      </c>
      <c r="D46" s="349" t="str">
        <f t="shared" si="4"/>
        <v>QOWCNT</v>
      </c>
      <c r="E46" s="351">
        <v>900</v>
      </c>
      <c r="F46" s="360" t="s">
        <v>321</v>
      </c>
      <c r="G46" s="349" t="s">
        <v>446</v>
      </c>
      <c r="H46" s="349" t="str">
        <f t="shared" si="5"/>
        <v>QRTCNT</v>
      </c>
      <c r="I46" s="351">
        <v>1490</v>
      </c>
      <c r="J46" s="347"/>
      <c r="K46" s="600"/>
      <c r="L46" s="360" t="s">
        <v>321</v>
      </c>
      <c r="M46" s="349" t="s">
        <v>445</v>
      </c>
      <c r="N46" s="349" t="str">
        <f t="shared" si="6"/>
        <v>QOWCNT</v>
      </c>
      <c r="O46" s="351">
        <v>1170</v>
      </c>
      <c r="P46" s="360" t="s">
        <v>321</v>
      </c>
      <c r="Q46" s="349" t="s">
        <v>446</v>
      </c>
      <c r="R46" s="349" t="str">
        <f t="shared" si="7"/>
        <v>QRTCNT</v>
      </c>
      <c r="S46" s="351">
        <v>1940</v>
      </c>
      <c r="T46" s="347"/>
    </row>
    <row r="47" spans="1:20">
      <c r="A47" s="600"/>
      <c r="B47" s="360" t="s">
        <v>322</v>
      </c>
      <c r="C47" s="349" t="s">
        <v>447</v>
      </c>
      <c r="D47" s="349" t="str">
        <f t="shared" si="4"/>
        <v>NOWCNT</v>
      </c>
      <c r="E47" s="351">
        <v>830</v>
      </c>
      <c r="F47" s="360" t="s">
        <v>322</v>
      </c>
      <c r="G47" s="349" t="s">
        <v>448</v>
      </c>
      <c r="H47" s="349" t="str">
        <f t="shared" si="5"/>
        <v>NRTCNT</v>
      </c>
      <c r="I47" s="351">
        <v>1380</v>
      </c>
      <c r="J47" s="347"/>
      <c r="K47" s="600"/>
      <c r="L47" s="360" t="s">
        <v>322</v>
      </c>
      <c r="M47" s="349" t="s">
        <v>447</v>
      </c>
      <c r="N47" s="349" t="str">
        <f t="shared" si="6"/>
        <v>NOWCNT</v>
      </c>
      <c r="O47" s="351">
        <v>1080</v>
      </c>
      <c r="P47" s="360" t="s">
        <v>322</v>
      </c>
      <c r="Q47" s="349" t="s">
        <v>448</v>
      </c>
      <c r="R47" s="349" t="str">
        <f t="shared" si="7"/>
        <v>NRTCNT</v>
      </c>
      <c r="S47" s="351">
        <v>1800</v>
      </c>
      <c r="T47" s="347"/>
    </row>
    <row r="48" spans="1:20">
      <c r="A48" s="600"/>
      <c r="B48" s="360" t="s">
        <v>324</v>
      </c>
      <c r="C48" s="349" t="s">
        <v>449</v>
      </c>
      <c r="D48" s="349" t="str">
        <f t="shared" si="4"/>
        <v>SOWCNT</v>
      </c>
      <c r="E48" s="351">
        <v>770</v>
      </c>
      <c r="F48" s="360" t="s">
        <v>324</v>
      </c>
      <c r="G48" s="349" t="s">
        <v>450</v>
      </c>
      <c r="H48" s="349" t="str">
        <f t="shared" si="5"/>
        <v>SRTCNT</v>
      </c>
      <c r="I48" s="351">
        <v>1280</v>
      </c>
      <c r="J48" s="347"/>
      <c r="K48" s="600"/>
      <c r="L48" s="360" t="s">
        <v>324</v>
      </c>
      <c r="M48" s="349" t="s">
        <v>449</v>
      </c>
      <c r="N48" s="349" t="str">
        <f t="shared" si="6"/>
        <v>SOWCNT</v>
      </c>
      <c r="O48" s="351">
        <v>1010</v>
      </c>
      <c r="P48" s="360" t="s">
        <v>324</v>
      </c>
      <c r="Q48" s="349" t="s">
        <v>450</v>
      </c>
      <c r="R48" s="349" t="str">
        <f t="shared" si="7"/>
        <v>SRTCNT</v>
      </c>
      <c r="S48" s="351">
        <v>1670</v>
      </c>
      <c r="T48" s="347"/>
    </row>
    <row r="49" spans="1:20">
      <c r="A49" s="600"/>
      <c r="B49" s="360" t="s">
        <v>326</v>
      </c>
      <c r="C49" s="349" t="s">
        <v>451</v>
      </c>
      <c r="D49" s="349" t="str">
        <f t="shared" si="4"/>
        <v>AOWCNT</v>
      </c>
      <c r="E49" s="351">
        <v>700</v>
      </c>
      <c r="F49" s="360" t="s">
        <v>326</v>
      </c>
      <c r="G49" s="349" t="s">
        <v>452</v>
      </c>
      <c r="H49" s="349" t="str">
        <f t="shared" si="5"/>
        <v>ARTCNT</v>
      </c>
      <c r="I49" s="351">
        <v>1160</v>
      </c>
      <c r="J49" s="347"/>
      <c r="K49" s="600"/>
      <c r="L49" s="360" t="s">
        <v>326</v>
      </c>
      <c r="M49" s="349" t="s">
        <v>451</v>
      </c>
      <c r="N49" s="349" t="str">
        <f t="shared" si="6"/>
        <v>AOWCNT</v>
      </c>
      <c r="O49" s="351">
        <v>910</v>
      </c>
      <c r="P49" s="360" t="s">
        <v>326</v>
      </c>
      <c r="Q49" s="349" t="s">
        <v>452</v>
      </c>
      <c r="R49" s="349" t="str">
        <f t="shared" si="7"/>
        <v>ARTCNT</v>
      </c>
      <c r="S49" s="351">
        <v>1510</v>
      </c>
      <c r="T49" s="347"/>
    </row>
    <row r="50" spans="1:20">
      <c r="A50" s="600"/>
      <c r="B50" s="360" t="s">
        <v>327</v>
      </c>
      <c r="C50" s="349" t="s">
        <v>453</v>
      </c>
      <c r="D50" s="349" t="str">
        <f t="shared" si="4"/>
        <v>FOWCNT</v>
      </c>
      <c r="E50" s="351">
        <v>620</v>
      </c>
      <c r="F50" s="360" t="s">
        <v>327</v>
      </c>
      <c r="G50" s="349" t="s">
        <v>454</v>
      </c>
      <c r="H50" s="349" t="str">
        <f t="shared" si="5"/>
        <v>FRTCNT</v>
      </c>
      <c r="I50" s="351">
        <v>1020</v>
      </c>
      <c r="J50" s="347"/>
      <c r="K50" s="600"/>
      <c r="L50" s="360" t="s">
        <v>327</v>
      </c>
      <c r="M50" s="349" t="s">
        <v>453</v>
      </c>
      <c r="N50" s="349" t="str">
        <f t="shared" si="6"/>
        <v>FOWCNT</v>
      </c>
      <c r="O50" s="351">
        <v>800</v>
      </c>
      <c r="P50" s="360" t="s">
        <v>327</v>
      </c>
      <c r="Q50" s="349" t="s">
        <v>454</v>
      </c>
      <c r="R50" s="349" t="str">
        <f t="shared" si="7"/>
        <v>FRTCNT</v>
      </c>
      <c r="S50" s="351">
        <v>1330</v>
      </c>
      <c r="T50" s="347"/>
    </row>
    <row r="51" spans="1:20">
      <c r="A51" s="600"/>
      <c r="B51" s="360" t="s">
        <v>329</v>
      </c>
      <c r="C51" s="349" t="s">
        <v>455</v>
      </c>
      <c r="D51" s="349" t="str">
        <f t="shared" si="4"/>
        <v>KOWCNT</v>
      </c>
      <c r="E51" s="351">
        <v>500</v>
      </c>
      <c r="F51" s="360" t="s">
        <v>329</v>
      </c>
      <c r="G51" s="349" t="s">
        <v>456</v>
      </c>
      <c r="H51" s="349" t="str">
        <f t="shared" si="5"/>
        <v>KRTCNT</v>
      </c>
      <c r="I51" s="351">
        <v>830</v>
      </c>
      <c r="J51" s="347"/>
      <c r="K51" s="600"/>
      <c r="L51" s="360" t="s">
        <v>329</v>
      </c>
      <c r="M51" s="349" t="s">
        <v>455</v>
      </c>
      <c r="N51" s="349" t="str">
        <f t="shared" si="6"/>
        <v>KOWCNT</v>
      </c>
      <c r="O51" s="351">
        <v>650</v>
      </c>
      <c r="P51" s="360" t="s">
        <v>329</v>
      </c>
      <c r="Q51" s="349" t="s">
        <v>456</v>
      </c>
      <c r="R51" s="349" t="str">
        <f t="shared" si="7"/>
        <v>KRTCNT</v>
      </c>
      <c r="S51" s="351">
        <v>1080</v>
      </c>
      <c r="T51" s="347"/>
    </row>
    <row r="52" spans="1:20">
      <c r="A52" s="600"/>
      <c r="B52" s="360" t="s">
        <v>331</v>
      </c>
      <c r="C52" s="349" t="s">
        <v>457</v>
      </c>
      <c r="D52" s="349" t="str">
        <f t="shared" si="4"/>
        <v>VOWCNT</v>
      </c>
      <c r="E52" s="351">
        <v>440</v>
      </c>
      <c r="F52" s="360" t="s">
        <v>331</v>
      </c>
      <c r="G52" s="349" t="s">
        <v>458</v>
      </c>
      <c r="H52" s="349" t="str">
        <f t="shared" si="5"/>
        <v>VRTCNT</v>
      </c>
      <c r="I52" s="351">
        <v>720</v>
      </c>
      <c r="J52" s="347"/>
      <c r="K52" s="600"/>
      <c r="L52" s="360" t="s">
        <v>331</v>
      </c>
      <c r="M52" s="349" t="s">
        <v>457</v>
      </c>
      <c r="N52" s="349" t="str">
        <f t="shared" si="6"/>
        <v>VOWCNT</v>
      </c>
      <c r="O52" s="351">
        <v>570</v>
      </c>
      <c r="P52" s="360" t="s">
        <v>331</v>
      </c>
      <c r="Q52" s="349" t="s">
        <v>458</v>
      </c>
      <c r="R52" s="349" t="str">
        <f t="shared" si="7"/>
        <v>VRTCNT</v>
      </c>
      <c r="S52" s="351">
        <v>940</v>
      </c>
      <c r="T52" s="347"/>
    </row>
    <row r="53" spans="1:20">
      <c r="A53" s="601"/>
      <c r="B53" s="356" t="s">
        <v>333</v>
      </c>
      <c r="C53" s="349" t="s">
        <v>459</v>
      </c>
      <c r="D53" s="349" t="str">
        <f>C53&amp;$V$6</f>
        <v>OOWCNT</v>
      </c>
      <c r="E53" s="351">
        <v>370</v>
      </c>
      <c r="F53" s="356" t="s">
        <v>333</v>
      </c>
      <c r="G53" s="349" t="s">
        <v>460</v>
      </c>
      <c r="H53" s="349" t="str">
        <f>G53&amp;$V$6</f>
        <v>ORTCNT</v>
      </c>
      <c r="I53" s="351">
        <v>610</v>
      </c>
      <c r="J53" s="347"/>
      <c r="K53" s="601"/>
      <c r="L53" s="356" t="s">
        <v>333</v>
      </c>
      <c r="M53" s="349" t="s">
        <v>459</v>
      </c>
      <c r="N53" s="349" t="str">
        <f>M53&amp;$V$6</f>
        <v>OOWCNT</v>
      </c>
      <c r="O53" s="351">
        <v>480</v>
      </c>
      <c r="P53" s="356" t="s">
        <v>333</v>
      </c>
      <c r="Q53" s="349" t="s">
        <v>460</v>
      </c>
      <c r="R53" s="349" t="str">
        <f>Q53&amp;$V$6</f>
        <v>ORTCNT</v>
      </c>
      <c r="S53" s="351">
        <v>800</v>
      </c>
      <c r="T53" s="347"/>
    </row>
    <row r="54" spans="1:20">
      <c r="A54" s="347"/>
      <c r="B54" s="347"/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47"/>
      <c r="O54" s="347"/>
      <c r="P54" s="347"/>
      <c r="Q54" s="347"/>
      <c r="R54" s="347"/>
      <c r="S54" s="347"/>
      <c r="T54" s="347"/>
    </row>
    <row r="55" spans="1:20">
      <c r="A55" s="347"/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47"/>
      <c r="O55" s="347"/>
      <c r="P55" s="347"/>
      <c r="Q55" s="347"/>
      <c r="R55" s="347"/>
      <c r="S55" s="347"/>
      <c r="T55" s="347"/>
    </row>
    <row r="56" spans="1:20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</sheetData>
  <mergeCells count="20">
    <mergeCell ref="A32:E32"/>
    <mergeCell ref="F32:I32"/>
    <mergeCell ref="K32:O32"/>
    <mergeCell ref="P32:S32"/>
    <mergeCell ref="A34:A39"/>
    <mergeCell ref="K34:K39"/>
    <mergeCell ref="A40:A53"/>
    <mergeCell ref="K40:K53"/>
    <mergeCell ref="K4:S5"/>
    <mergeCell ref="K6:O6"/>
    <mergeCell ref="P6:S6"/>
    <mergeCell ref="K8:K13"/>
    <mergeCell ref="A6:E6"/>
    <mergeCell ref="F6:I6"/>
    <mergeCell ref="A4:I5"/>
    <mergeCell ref="A8:A13"/>
    <mergeCell ref="A14:A27"/>
    <mergeCell ref="K14:K27"/>
    <mergeCell ref="A30:I31"/>
    <mergeCell ref="K30:S31"/>
  </mergeCells>
  <phoneticPr fontId="2" type="noConversion"/>
  <pageMargins left="0.25" right="0.25" top="0.75" bottom="0.75" header="0.3" footer="0.3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12114-02F8-48DE-97EF-D2BD0A89DD45}">
  <sheetPr>
    <pageSetUpPr fitToPage="1"/>
  </sheetPr>
  <dimension ref="A1:F49"/>
  <sheetViews>
    <sheetView view="pageBreakPreview" zoomScaleNormal="100" zoomScaleSheetLayoutView="100" workbookViewId="0">
      <selection activeCell="D36" sqref="D36"/>
    </sheetView>
  </sheetViews>
  <sheetFormatPr defaultColWidth="8.75" defaultRowHeight="16.5"/>
  <cols>
    <col min="1" max="1" width="8.75" style="1"/>
    <col min="2" max="2" width="17.125" style="1" customWidth="1"/>
    <col min="3" max="3" width="24.875" style="1" customWidth="1"/>
    <col min="4" max="4" width="57.125" style="1" customWidth="1"/>
    <col min="5" max="16384" width="8.75" style="1"/>
  </cols>
  <sheetData>
    <row r="1" spans="1:6" ht="36" customHeight="1">
      <c r="A1" s="427"/>
      <c r="B1" s="427"/>
      <c r="C1" s="17"/>
      <c r="D1" s="18"/>
    </row>
    <row r="2" spans="1:6" ht="19.5">
      <c r="A2" s="17"/>
      <c r="B2" s="17"/>
      <c r="C2" s="17"/>
      <c r="D2" s="18"/>
    </row>
    <row r="3" spans="1:6" ht="19.5">
      <c r="A3" s="17"/>
      <c r="B3" s="17"/>
      <c r="C3" s="17"/>
      <c r="D3" s="18"/>
    </row>
    <row r="4" spans="1:6" ht="26.25">
      <c r="A4" s="19"/>
      <c r="B4" s="428" t="s">
        <v>25</v>
      </c>
      <c r="C4" s="428"/>
      <c r="D4" s="428"/>
      <c r="E4" s="428"/>
      <c r="F4" s="428"/>
    </row>
    <row r="5" spans="1:6" ht="20.25" thickBot="1">
      <c r="A5" s="427"/>
      <c r="B5" s="427"/>
      <c r="C5" s="20"/>
      <c r="D5" s="17"/>
    </row>
    <row r="6" spans="1:6" ht="19.5">
      <c r="A6" s="17"/>
      <c r="B6" s="244" t="s">
        <v>26</v>
      </c>
      <c r="C6" s="245" t="s">
        <v>27</v>
      </c>
      <c r="D6" s="429" t="s">
        <v>28</v>
      </c>
      <c r="E6" s="429"/>
      <c r="F6" s="430"/>
    </row>
    <row r="7" spans="1:6" ht="19.5">
      <c r="A7" s="17"/>
      <c r="B7" s="246">
        <v>44705</v>
      </c>
      <c r="C7" s="247" t="s">
        <v>29</v>
      </c>
      <c r="D7" s="425" t="s">
        <v>30</v>
      </c>
      <c r="E7" s="425"/>
      <c r="F7" s="426"/>
    </row>
    <row r="8" spans="1:6" ht="19.5">
      <c r="A8" s="17"/>
      <c r="B8" s="246">
        <v>44721</v>
      </c>
      <c r="C8" s="247" t="s">
        <v>31</v>
      </c>
      <c r="D8" s="425" t="s">
        <v>32</v>
      </c>
      <c r="E8" s="425"/>
      <c r="F8" s="426"/>
    </row>
    <row r="9" spans="1:6" ht="19.5">
      <c r="A9" s="17"/>
      <c r="B9" s="246">
        <v>44728</v>
      </c>
      <c r="C9" s="247" t="s">
        <v>33</v>
      </c>
      <c r="D9" s="425" t="s">
        <v>34</v>
      </c>
      <c r="E9" s="425"/>
      <c r="F9" s="426"/>
    </row>
    <row r="10" spans="1:6" ht="19.5">
      <c r="A10" s="17"/>
      <c r="B10" s="246">
        <v>44791</v>
      </c>
      <c r="C10" s="247" t="s">
        <v>35</v>
      </c>
      <c r="D10" s="425" t="s">
        <v>36</v>
      </c>
      <c r="E10" s="425"/>
      <c r="F10" s="426"/>
    </row>
    <row r="11" spans="1:6" ht="19.5">
      <c r="A11" s="17"/>
      <c r="B11" s="246">
        <v>44796</v>
      </c>
      <c r="C11" s="247" t="s">
        <v>374</v>
      </c>
      <c r="D11" s="425" t="s">
        <v>375</v>
      </c>
      <c r="E11" s="425"/>
      <c r="F11" s="426"/>
    </row>
    <row r="12" spans="1:6" ht="19.5">
      <c r="A12" s="17"/>
      <c r="B12" s="246">
        <v>44799</v>
      </c>
      <c r="C12" s="247" t="s">
        <v>35</v>
      </c>
      <c r="D12" s="425" t="s">
        <v>392</v>
      </c>
      <c r="E12" s="425"/>
      <c r="F12" s="426"/>
    </row>
    <row r="13" spans="1:6" ht="19.5">
      <c r="A13" s="17"/>
      <c r="B13" s="246">
        <v>44819</v>
      </c>
      <c r="C13" s="247" t="s">
        <v>397</v>
      </c>
      <c r="D13" s="425" t="s">
        <v>398</v>
      </c>
      <c r="E13" s="425"/>
      <c r="F13" s="426"/>
    </row>
    <row r="14" spans="1:6" ht="19.5">
      <c r="A14" s="17"/>
      <c r="B14" s="246">
        <v>44831</v>
      </c>
      <c r="C14" s="247" t="s">
        <v>397</v>
      </c>
      <c r="D14" s="425" t="s">
        <v>399</v>
      </c>
      <c r="E14" s="425"/>
      <c r="F14" s="426"/>
    </row>
    <row r="15" spans="1:6" ht="19.5">
      <c r="A15" s="17"/>
      <c r="B15" s="246">
        <v>44852</v>
      </c>
      <c r="C15" s="247" t="s">
        <v>413</v>
      </c>
      <c r="D15" s="425" t="s">
        <v>414</v>
      </c>
      <c r="E15" s="425"/>
      <c r="F15" s="426"/>
    </row>
    <row r="16" spans="1:6" ht="19.5">
      <c r="A16" s="17"/>
      <c r="B16" s="246">
        <v>44861</v>
      </c>
      <c r="C16" s="247" t="s">
        <v>465</v>
      </c>
      <c r="D16" s="425" t="s">
        <v>470</v>
      </c>
      <c r="E16" s="425"/>
      <c r="F16" s="426"/>
    </row>
    <row r="17" spans="1:6" ht="19.5">
      <c r="A17" s="17"/>
      <c r="B17" s="246">
        <v>44873</v>
      </c>
      <c r="C17" s="247" t="s">
        <v>397</v>
      </c>
      <c r="D17" s="425" t="s">
        <v>478</v>
      </c>
      <c r="E17" s="425"/>
      <c r="F17" s="426"/>
    </row>
    <row r="18" spans="1:6" ht="19.5">
      <c r="A18" s="17"/>
      <c r="B18" s="246">
        <v>44879</v>
      </c>
      <c r="C18" s="247" t="s">
        <v>480</v>
      </c>
      <c r="D18" s="425" t="s">
        <v>481</v>
      </c>
      <c r="E18" s="425"/>
      <c r="F18" s="426"/>
    </row>
    <row r="19" spans="1:6" ht="19.5">
      <c r="A19" s="17"/>
      <c r="B19" s="246">
        <v>44882</v>
      </c>
      <c r="C19" s="247" t="s">
        <v>487</v>
      </c>
      <c r="D19" s="425" t="s">
        <v>488</v>
      </c>
      <c r="E19" s="425"/>
      <c r="F19" s="426"/>
    </row>
    <row r="20" spans="1:6" ht="19.5">
      <c r="A20" s="17"/>
      <c r="B20" s="246">
        <v>44922</v>
      </c>
      <c r="C20" s="247" t="s">
        <v>490</v>
      </c>
      <c r="D20" s="425" t="s">
        <v>491</v>
      </c>
      <c r="E20" s="425"/>
      <c r="F20" s="426"/>
    </row>
    <row r="21" spans="1:6" ht="19.5">
      <c r="A21" s="17"/>
      <c r="B21" s="246">
        <v>44929</v>
      </c>
      <c r="C21" s="247" t="s">
        <v>300</v>
      </c>
      <c r="D21" s="425" t="s">
        <v>500</v>
      </c>
      <c r="E21" s="425"/>
      <c r="F21" s="426"/>
    </row>
    <row r="22" spans="1:6" ht="19.5">
      <c r="A22" s="17"/>
      <c r="B22" s="246">
        <v>44937</v>
      </c>
      <c r="C22" s="247" t="s">
        <v>501</v>
      </c>
      <c r="D22" s="425" t="s">
        <v>502</v>
      </c>
      <c r="E22" s="425"/>
      <c r="F22" s="426"/>
    </row>
    <row r="23" spans="1:6" ht="19.5">
      <c r="A23" s="17"/>
      <c r="B23" s="246">
        <v>44942</v>
      </c>
      <c r="C23" s="247" t="s">
        <v>480</v>
      </c>
      <c r="D23" s="425" t="s">
        <v>508</v>
      </c>
      <c r="E23" s="425"/>
      <c r="F23" s="426"/>
    </row>
    <row r="24" spans="1:6" ht="19.5">
      <c r="A24" s="17"/>
      <c r="B24" s="246">
        <v>44946</v>
      </c>
      <c r="C24" s="247" t="s">
        <v>509</v>
      </c>
      <c r="D24" s="425" t="s">
        <v>510</v>
      </c>
      <c r="E24" s="425"/>
      <c r="F24" s="426"/>
    </row>
    <row r="25" spans="1:6" ht="19.5">
      <c r="A25" s="17"/>
      <c r="B25" s="246">
        <v>44953</v>
      </c>
      <c r="C25" s="247" t="s">
        <v>480</v>
      </c>
      <c r="D25" s="425" t="s">
        <v>521</v>
      </c>
      <c r="E25" s="425"/>
      <c r="F25" s="426"/>
    </row>
    <row r="26" spans="1:6" ht="19.5">
      <c r="A26" s="17"/>
      <c r="B26" s="246">
        <v>44980</v>
      </c>
      <c r="C26" s="247" t="s">
        <v>524</v>
      </c>
      <c r="D26" s="425" t="s">
        <v>525</v>
      </c>
      <c r="E26" s="425"/>
      <c r="F26" s="426"/>
    </row>
    <row r="27" spans="1:6" ht="19.5">
      <c r="A27" s="17"/>
      <c r="B27" s="246">
        <v>44985</v>
      </c>
      <c r="C27" s="247" t="s">
        <v>480</v>
      </c>
      <c r="D27" s="425" t="s">
        <v>529</v>
      </c>
      <c r="E27" s="425"/>
      <c r="F27" s="426"/>
    </row>
    <row r="28" spans="1:6" ht="19.5">
      <c r="A28" s="17"/>
      <c r="B28" s="246">
        <v>45000</v>
      </c>
      <c r="C28" s="247" t="s">
        <v>524</v>
      </c>
      <c r="D28" s="425" t="s">
        <v>533</v>
      </c>
      <c r="E28" s="425"/>
      <c r="F28" s="426"/>
    </row>
    <row r="29" spans="1:6" ht="19.5">
      <c r="A29" s="17"/>
      <c r="B29" s="246">
        <v>45008</v>
      </c>
      <c r="C29" s="247" t="s">
        <v>524</v>
      </c>
      <c r="D29" s="425" t="s">
        <v>537</v>
      </c>
      <c r="E29" s="425"/>
      <c r="F29" s="426"/>
    </row>
    <row r="30" spans="1:6" ht="19.5">
      <c r="A30" s="17"/>
      <c r="B30" s="246">
        <v>45009</v>
      </c>
      <c r="C30" s="247" t="s">
        <v>487</v>
      </c>
      <c r="D30" s="425" t="s">
        <v>542</v>
      </c>
      <c r="E30" s="425"/>
      <c r="F30" s="426"/>
    </row>
    <row r="31" spans="1:6" ht="19.5">
      <c r="A31" s="17"/>
      <c r="B31" s="246">
        <v>45015</v>
      </c>
      <c r="C31" s="247" t="s">
        <v>501</v>
      </c>
      <c r="D31" s="425" t="s">
        <v>545</v>
      </c>
      <c r="E31" s="425"/>
      <c r="F31" s="426"/>
    </row>
    <row r="32" spans="1:6" ht="19.5">
      <c r="A32" s="17"/>
      <c r="B32" s="246">
        <v>45057</v>
      </c>
      <c r="C32" s="247" t="s">
        <v>547</v>
      </c>
      <c r="D32" s="425" t="s">
        <v>548</v>
      </c>
      <c r="E32" s="425"/>
      <c r="F32" s="426"/>
    </row>
    <row r="33" spans="1:6" ht="19.5">
      <c r="A33" s="17"/>
      <c r="B33" s="246">
        <v>45065</v>
      </c>
      <c r="C33" s="247" t="s">
        <v>480</v>
      </c>
      <c r="D33" s="425" t="s">
        <v>555</v>
      </c>
      <c r="E33" s="425"/>
      <c r="F33" s="426"/>
    </row>
    <row r="34" spans="1:6">
      <c r="B34" s="246">
        <v>45071</v>
      </c>
      <c r="C34" s="247" t="s">
        <v>480</v>
      </c>
      <c r="D34" s="425" t="s">
        <v>557</v>
      </c>
      <c r="E34" s="425"/>
      <c r="F34" s="426"/>
    </row>
    <row r="35" spans="1:6">
      <c r="B35" s="246">
        <v>45078</v>
      </c>
      <c r="C35" s="247" t="s">
        <v>480</v>
      </c>
      <c r="D35" s="425" t="s">
        <v>559</v>
      </c>
      <c r="E35" s="425"/>
      <c r="F35" s="426"/>
    </row>
    <row r="36" spans="1:6">
      <c r="B36" s="322"/>
      <c r="C36" s="321"/>
      <c r="D36" s="325"/>
      <c r="E36" s="329"/>
      <c r="F36" s="327"/>
    </row>
    <row r="37" spans="1:6">
      <c r="B37" s="322"/>
      <c r="C37" s="321"/>
      <c r="D37" s="325"/>
      <c r="E37" s="329"/>
      <c r="F37" s="327"/>
    </row>
    <row r="38" spans="1:6">
      <c r="B38" s="322"/>
      <c r="C38" s="321"/>
      <c r="D38" s="325"/>
      <c r="E38" s="329"/>
      <c r="F38" s="327"/>
    </row>
    <row r="39" spans="1:6">
      <c r="B39" s="322"/>
      <c r="C39" s="321"/>
      <c r="D39" s="325"/>
      <c r="E39" s="329"/>
      <c r="F39" s="327"/>
    </row>
    <row r="40" spans="1:6">
      <c r="B40" s="322"/>
      <c r="C40" s="321"/>
      <c r="D40" s="325"/>
      <c r="E40" s="329"/>
      <c r="F40" s="327"/>
    </row>
    <row r="41" spans="1:6">
      <c r="B41" s="322"/>
      <c r="C41" s="321"/>
      <c r="D41" s="325"/>
      <c r="E41" s="329"/>
      <c r="F41" s="327"/>
    </row>
    <row r="42" spans="1:6">
      <c r="B42" s="322"/>
      <c r="C42" s="321"/>
      <c r="D42" s="325"/>
      <c r="E42" s="329"/>
      <c r="F42" s="327"/>
    </row>
    <row r="43" spans="1:6">
      <c r="B43" s="322"/>
      <c r="C43" s="321"/>
      <c r="D43" s="325"/>
      <c r="E43" s="329"/>
      <c r="F43" s="327"/>
    </row>
    <row r="44" spans="1:6">
      <c r="B44" s="322"/>
      <c r="C44" s="321"/>
      <c r="D44" s="325"/>
      <c r="E44" s="329"/>
      <c r="F44" s="327"/>
    </row>
    <row r="45" spans="1:6">
      <c r="B45" s="322"/>
      <c r="C45" s="321"/>
      <c r="D45" s="325"/>
      <c r="E45" s="329"/>
      <c r="F45" s="327"/>
    </row>
    <row r="46" spans="1:6">
      <c r="B46" s="322"/>
      <c r="C46" s="321"/>
      <c r="D46" s="325"/>
      <c r="E46" s="329"/>
      <c r="F46" s="327"/>
    </row>
    <row r="47" spans="1:6">
      <c r="B47" s="322"/>
      <c r="C47" s="321"/>
      <c r="D47" s="325"/>
      <c r="E47" s="329"/>
      <c r="F47" s="327"/>
    </row>
    <row r="48" spans="1:6">
      <c r="B48" s="322"/>
      <c r="C48" s="321"/>
      <c r="D48" s="325"/>
      <c r="E48" s="329"/>
      <c r="F48" s="327"/>
    </row>
    <row r="49" spans="2:6" ht="17.25" thickBot="1">
      <c r="B49" s="323"/>
      <c r="C49" s="324"/>
      <c r="D49" s="326"/>
      <c r="E49" s="330"/>
      <c r="F49" s="328"/>
    </row>
  </sheetData>
  <mergeCells count="33">
    <mergeCell ref="D35:F35"/>
    <mergeCell ref="D34:F34"/>
    <mergeCell ref="D31:F31"/>
    <mergeCell ref="D32:F32"/>
    <mergeCell ref="D33:F33"/>
    <mergeCell ref="D25:F25"/>
    <mergeCell ref="D26:F26"/>
    <mergeCell ref="D27:F27"/>
    <mergeCell ref="D28:F28"/>
    <mergeCell ref="D29:F29"/>
    <mergeCell ref="D30:F30"/>
    <mergeCell ref="D24:F24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12:F12"/>
    <mergeCell ref="A1:B1"/>
    <mergeCell ref="A5:B5"/>
    <mergeCell ref="B4:F4"/>
    <mergeCell ref="D6:F6"/>
    <mergeCell ref="D7:F7"/>
    <mergeCell ref="D8:F8"/>
    <mergeCell ref="D9:F9"/>
    <mergeCell ref="D10:F10"/>
    <mergeCell ref="D11:F11"/>
  </mergeCells>
  <phoneticPr fontId="2" type="noConversion"/>
  <printOptions horizontalCentered="1"/>
  <pageMargins left="0.25" right="0.25" top="0.75" bottom="0.75" header="0.3" footer="0.3"/>
  <pageSetup paperSize="9" scale="77" orientation="portrait" r:id="rId1"/>
  <headerFooter>
    <oddFooter>&amp;C&amp;P&amp;R&amp;D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0CF67-C6E4-4952-BD2E-3DA1B0A7F870}">
  <sheetPr>
    <pageSetUpPr fitToPage="1"/>
  </sheetPr>
  <dimension ref="B4:J64"/>
  <sheetViews>
    <sheetView view="pageBreakPreview" topLeftCell="A9" zoomScaleNormal="100" zoomScaleSheetLayoutView="100" workbookViewId="0">
      <selection activeCell="C24" sqref="C24:J24"/>
    </sheetView>
  </sheetViews>
  <sheetFormatPr defaultColWidth="8.75" defaultRowHeight="16.5"/>
  <cols>
    <col min="1" max="1" width="8.75" style="1"/>
    <col min="2" max="2" width="20" style="13" bestFit="1" customWidth="1"/>
    <col min="3" max="3" width="8.75" style="13"/>
    <col min="4" max="4" width="30.75" style="13" customWidth="1"/>
    <col min="5" max="9" width="8.75" style="13"/>
    <col min="10" max="10" width="15.5" style="13" customWidth="1"/>
    <col min="11" max="16384" width="8.75" style="1"/>
  </cols>
  <sheetData>
    <row r="4" spans="2:10" ht="17.25">
      <c r="B4" s="148" t="s">
        <v>0</v>
      </c>
      <c r="C4" s="149"/>
      <c r="D4" s="149"/>
      <c r="E4" s="150"/>
      <c r="F4" s="150"/>
      <c r="G4" s="150"/>
      <c r="H4" s="150"/>
      <c r="I4" s="150"/>
      <c r="J4" s="150"/>
    </row>
    <row r="5" spans="2:10" ht="17.25" thickBot="1">
      <c r="B5" s="5" t="s">
        <v>1</v>
      </c>
      <c r="C5" s="5"/>
      <c r="D5" s="5"/>
    </row>
    <row r="6" spans="2:10">
      <c r="B6" s="431" t="s">
        <v>2</v>
      </c>
      <c r="C6" s="432"/>
      <c r="D6" s="12" t="s">
        <v>3</v>
      </c>
    </row>
    <row r="7" spans="2:10">
      <c r="B7" s="6" t="s">
        <v>16</v>
      </c>
      <c r="C7" s="7" t="s">
        <v>12</v>
      </c>
      <c r="D7" s="8" t="s">
        <v>526</v>
      </c>
    </row>
    <row r="8" spans="2:10" ht="17.25" thickBot="1">
      <c r="B8" s="9" t="s">
        <v>17</v>
      </c>
      <c r="C8" s="10" t="s">
        <v>13</v>
      </c>
      <c r="D8" s="11" t="s">
        <v>95</v>
      </c>
    </row>
    <row r="10" spans="2:10" ht="17.25" thickBot="1">
      <c r="B10" s="13" t="s">
        <v>4</v>
      </c>
    </row>
    <row r="11" spans="2:10">
      <c r="B11" s="157" t="s">
        <v>2</v>
      </c>
      <c r="C11" s="433" t="s">
        <v>5</v>
      </c>
      <c r="D11" s="433"/>
      <c r="E11" s="433"/>
      <c r="F11" s="433"/>
      <c r="G11" s="433"/>
      <c r="H11" s="433"/>
      <c r="I11" s="433"/>
      <c r="J11" s="434"/>
    </row>
    <row r="12" spans="2:10">
      <c r="B12" s="28" t="s">
        <v>19</v>
      </c>
      <c r="C12" s="435" t="s">
        <v>14</v>
      </c>
      <c r="D12" s="436"/>
      <c r="E12" s="436"/>
      <c r="F12" s="436"/>
      <c r="G12" s="436"/>
      <c r="H12" s="436"/>
      <c r="I12" s="436"/>
      <c r="J12" s="437"/>
    </row>
    <row r="13" spans="2:10">
      <c r="B13" s="28" t="s">
        <v>20</v>
      </c>
      <c r="C13" s="435" t="s">
        <v>9</v>
      </c>
      <c r="D13" s="436"/>
      <c r="E13" s="436"/>
      <c r="F13" s="436"/>
      <c r="G13" s="436"/>
      <c r="H13" s="436"/>
      <c r="I13" s="436"/>
      <c r="J13" s="437"/>
    </row>
    <row r="14" spans="2:10">
      <c r="B14" s="28" t="s">
        <v>6</v>
      </c>
      <c r="C14" s="435">
        <v>350</v>
      </c>
      <c r="D14" s="436"/>
      <c r="E14" s="436"/>
      <c r="F14" s="436"/>
      <c r="G14" s="436"/>
      <c r="H14" s="436"/>
      <c r="I14" s="436"/>
      <c r="J14" s="437"/>
    </row>
    <row r="15" spans="2:10">
      <c r="B15" s="28" t="s">
        <v>8</v>
      </c>
      <c r="C15" s="441">
        <v>0</v>
      </c>
      <c r="D15" s="442"/>
      <c r="E15" s="442"/>
      <c r="F15" s="442"/>
      <c r="G15" s="442"/>
      <c r="H15" s="442"/>
      <c r="I15" s="442"/>
      <c r="J15" s="443"/>
    </row>
    <row r="16" spans="2:10">
      <c r="B16" s="444" t="s">
        <v>21</v>
      </c>
      <c r="C16" s="441" t="s">
        <v>22</v>
      </c>
      <c r="D16" s="442"/>
      <c r="E16" s="442"/>
      <c r="F16" s="442"/>
      <c r="G16" s="442"/>
      <c r="H16" s="442"/>
      <c r="I16" s="442"/>
      <c r="J16" s="443"/>
    </row>
    <row r="17" spans="2:10">
      <c r="B17" s="445"/>
      <c r="C17" s="441" t="s">
        <v>90</v>
      </c>
      <c r="D17" s="442"/>
      <c r="E17" s="442"/>
      <c r="F17" s="442"/>
      <c r="G17" s="442"/>
      <c r="H17" s="442"/>
      <c r="I17" s="442"/>
      <c r="J17" s="443"/>
    </row>
    <row r="18" spans="2:10">
      <c r="B18" s="445"/>
      <c r="C18" s="441" t="s">
        <v>23</v>
      </c>
      <c r="D18" s="442"/>
      <c r="E18" s="442"/>
      <c r="F18" s="442"/>
      <c r="G18" s="442"/>
      <c r="H18" s="442"/>
      <c r="I18" s="442"/>
      <c r="J18" s="443"/>
    </row>
    <row r="19" spans="2:10" ht="15.75" customHeight="1">
      <c r="B19" s="445"/>
      <c r="C19" s="60" t="s">
        <v>60</v>
      </c>
      <c r="D19" s="61"/>
      <c r="E19" s="61"/>
      <c r="F19" s="61"/>
      <c r="G19" s="61"/>
      <c r="H19" s="61"/>
      <c r="I19" s="61"/>
      <c r="J19" s="62"/>
    </row>
    <row r="20" spans="2:10" ht="15.75" customHeight="1">
      <c r="B20" s="446"/>
      <c r="C20" s="399" t="s">
        <v>546</v>
      </c>
      <c r="D20" s="61"/>
      <c r="E20" s="61"/>
      <c r="F20" s="61"/>
      <c r="G20" s="61"/>
      <c r="H20" s="61"/>
      <c r="I20" s="61"/>
      <c r="J20" s="62"/>
    </row>
    <row r="21" spans="2:10">
      <c r="B21" s="444" t="s">
        <v>7</v>
      </c>
      <c r="C21" s="435" t="s">
        <v>10</v>
      </c>
      <c r="D21" s="436"/>
      <c r="E21" s="436"/>
      <c r="F21" s="436"/>
      <c r="G21" s="436"/>
      <c r="H21" s="436"/>
      <c r="I21" s="436"/>
      <c r="J21" s="437"/>
    </row>
    <row r="22" spans="2:10">
      <c r="B22" s="445"/>
      <c r="C22" s="435" t="s">
        <v>11</v>
      </c>
      <c r="D22" s="436"/>
      <c r="E22" s="436"/>
      <c r="F22" s="436"/>
      <c r="G22" s="436"/>
      <c r="H22" s="436"/>
      <c r="I22" s="436"/>
      <c r="J22" s="437"/>
    </row>
    <row r="23" spans="2:10">
      <c r="B23" s="445"/>
      <c r="C23" s="435" t="s">
        <v>46</v>
      </c>
      <c r="D23" s="436"/>
      <c r="E23" s="436"/>
      <c r="F23" s="436"/>
      <c r="G23" s="436"/>
      <c r="H23" s="436"/>
      <c r="I23" s="436"/>
      <c r="J23" s="437"/>
    </row>
    <row r="24" spans="2:10">
      <c r="B24" s="445"/>
      <c r="C24" s="435" t="s">
        <v>47</v>
      </c>
      <c r="D24" s="436"/>
      <c r="E24" s="436"/>
      <c r="F24" s="436"/>
      <c r="G24" s="436"/>
      <c r="H24" s="436"/>
      <c r="I24" s="436"/>
      <c r="J24" s="437"/>
    </row>
    <row r="25" spans="2:10">
      <c r="B25" s="446"/>
      <c r="C25" s="435" t="s">
        <v>515</v>
      </c>
      <c r="D25" s="436"/>
      <c r="E25" s="436"/>
      <c r="F25" s="436"/>
      <c r="G25" s="436"/>
      <c r="H25" s="436"/>
      <c r="I25" s="436"/>
      <c r="J25" s="437"/>
    </row>
    <row r="26" spans="2:10">
      <c r="B26" s="450" t="s">
        <v>56</v>
      </c>
      <c r="C26" s="320" t="s">
        <v>57</v>
      </c>
      <c r="D26" s="58"/>
      <c r="E26" s="58"/>
      <c r="F26" s="58"/>
      <c r="G26" s="58"/>
      <c r="H26" s="58"/>
      <c r="I26" s="58"/>
      <c r="J26" s="59"/>
    </row>
    <row r="27" spans="2:10">
      <c r="B27" s="451"/>
      <c r="C27" s="319" t="s">
        <v>58</v>
      </c>
      <c r="D27" s="58"/>
      <c r="E27" s="58"/>
      <c r="F27" s="58"/>
      <c r="G27" s="58"/>
      <c r="H27" s="58"/>
      <c r="I27" s="58"/>
      <c r="J27" s="59"/>
    </row>
    <row r="28" spans="2:10">
      <c r="B28" s="452"/>
      <c r="C28" s="319" t="s">
        <v>59</v>
      </c>
      <c r="D28" s="58"/>
      <c r="E28" s="58"/>
      <c r="F28" s="58"/>
      <c r="G28" s="58"/>
      <c r="H28" s="58"/>
      <c r="I28" s="58"/>
      <c r="J28" s="59"/>
    </row>
    <row r="29" spans="2:10">
      <c r="B29" s="444" t="s">
        <v>15</v>
      </c>
      <c r="C29" s="438" t="s">
        <v>393</v>
      </c>
      <c r="D29" s="439"/>
      <c r="E29" s="439"/>
      <c r="F29" s="439"/>
      <c r="G29" s="439"/>
      <c r="H29" s="439"/>
      <c r="I29" s="439"/>
      <c r="J29" s="440"/>
    </row>
    <row r="30" spans="2:10">
      <c r="B30" s="445"/>
      <c r="C30" s="435" t="s">
        <v>45</v>
      </c>
      <c r="D30" s="436"/>
      <c r="E30" s="436"/>
      <c r="F30" s="436"/>
      <c r="G30" s="436"/>
      <c r="H30" s="436"/>
      <c r="I30" s="436"/>
      <c r="J30" s="437"/>
    </row>
    <row r="31" spans="2:10">
      <c r="B31" s="445"/>
      <c r="C31" s="435" t="s">
        <v>512</v>
      </c>
      <c r="D31" s="436"/>
      <c r="E31" s="436"/>
      <c r="F31" s="436"/>
      <c r="G31" s="436"/>
      <c r="H31" s="436"/>
      <c r="I31" s="436"/>
      <c r="J31" s="437"/>
    </row>
    <row r="32" spans="2:10">
      <c r="B32" s="445"/>
      <c r="C32" s="435" t="s">
        <v>513</v>
      </c>
      <c r="D32" s="436"/>
      <c r="E32" s="436"/>
      <c r="F32" s="436"/>
      <c r="G32" s="436"/>
      <c r="H32" s="436"/>
      <c r="I32" s="436"/>
      <c r="J32" s="437"/>
    </row>
    <row r="33" spans="2:10">
      <c r="B33" s="445"/>
      <c r="C33" s="435" t="s">
        <v>511</v>
      </c>
      <c r="D33" s="436"/>
      <c r="E33" s="436"/>
      <c r="F33" s="436"/>
      <c r="G33" s="436"/>
      <c r="H33" s="436"/>
      <c r="I33" s="436"/>
      <c r="J33" s="437"/>
    </row>
    <row r="34" spans="2:10">
      <c r="B34" s="446"/>
      <c r="C34" s="378" t="s">
        <v>373</v>
      </c>
      <c r="D34" s="58"/>
      <c r="E34" s="58"/>
      <c r="F34" s="58"/>
      <c r="G34" s="58"/>
      <c r="H34" s="58"/>
      <c r="I34" s="58"/>
      <c r="J34" s="59"/>
    </row>
    <row r="35" spans="2:10" ht="17.45" customHeight="1">
      <c r="B35" s="453" t="s">
        <v>42</v>
      </c>
      <c r="C35" s="456" t="s">
        <v>48</v>
      </c>
      <c r="D35" s="456"/>
      <c r="E35" s="456" t="s">
        <v>43</v>
      </c>
      <c r="F35" s="456"/>
      <c r="G35" s="456"/>
      <c r="H35" s="456"/>
      <c r="I35" s="456"/>
      <c r="J35" s="457"/>
    </row>
    <row r="36" spans="2:10">
      <c r="B36" s="454"/>
      <c r="C36" s="456" t="s">
        <v>49</v>
      </c>
      <c r="D36" s="456"/>
      <c r="E36" s="456" t="s">
        <v>44</v>
      </c>
      <c r="F36" s="456"/>
      <c r="G36" s="456"/>
      <c r="H36" s="456"/>
      <c r="I36" s="456"/>
      <c r="J36" s="457"/>
    </row>
    <row r="37" spans="2:10">
      <c r="B37" s="455"/>
      <c r="C37" s="57" t="s">
        <v>50</v>
      </c>
      <c r="D37" s="58"/>
      <c r="E37" s="58"/>
      <c r="F37" s="58"/>
      <c r="G37" s="58"/>
      <c r="H37" s="58"/>
      <c r="I37" s="58"/>
      <c r="J37" s="59"/>
    </row>
    <row r="38" spans="2:10">
      <c r="B38" s="444" t="s">
        <v>41</v>
      </c>
      <c r="C38" s="438" t="s">
        <v>391</v>
      </c>
      <c r="D38" s="439"/>
      <c r="E38" s="439"/>
      <c r="F38" s="439"/>
      <c r="G38" s="439"/>
      <c r="H38" s="439"/>
      <c r="I38" s="439"/>
      <c r="J38" s="440"/>
    </row>
    <row r="39" spans="2:10">
      <c r="B39" s="445"/>
      <c r="C39" s="435" t="s">
        <v>383</v>
      </c>
      <c r="D39" s="436"/>
      <c r="E39" s="436"/>
      <c r="F39" s="436"/>
      <c r="G39" s="436"/>
      <c r="H39" s="436"/>
      <c r="I39" s="436"/>
      <c r="J39" s="437"/>
    </row>
    <row r="40" spans="2:10">
      <c r="B40" s="445"/>
      <c r="C40" s="57" t="s">
        <v>384</v>
      </c>
      <c r="D40" s="58"/>
      <c r="E40" s="58"/>
      <c r="F40" s="58"/>
      <c r="G40" s="58"/>
      <c r="H40" s="58"/>
      <c r="I40" s="58"/>
      <c r="J40" s="59"/>
    </row>
    <row r="41" spans="2:10">
      <c r="B41" s="445"/>
      <c r="C41" s="57" t="s">
        <v>514</v>
      </c>
      <c r="D41" s="58"/>
      <c r="E41" s="58"/>
      <c r="F41" s="58"/>
      <c r="G41" s="58"/>
      <c r="H41" s="58"/>
      <c r="I41" s="58"/>
      <c r="J41" s="59"/>
    </row>
    <row r="42" spans="2:10">
      <c r="B42" s="445"/>
      <c r="C42" s="435" t="s">
        <v>385</v>
      </c>
      <c r="D42" s="436"/>
      <c r="E42" s="436"/>
      <c r="F42" s="436"/>
      <c r="G42" s="436"/>
      <c r="H42" s="436"/>
      <c r="I42" s="436"/>
      <c r="J42" s="437"/>
    </row>
    <row r="43" spans="2:10">
      <c r="B43" s="445"/>
      <c r="C43" s="57" t="s">
        <v>503</v>
      </c>
      <c r="D43" s="58"/>
      <c r="E43" s="58"/>
      <c r="F43" s="58"/>
      <c r="G43" s="58"/>
      <c r="H43" s="58"/>
      <c r="I43" s="58"/>
      <c r="J43" s="59"/>
    </row>
    <row r="44" spans="2:10">
      <c r="B44" s="445"/>
      <c r="C44" s="57" t="s">
        <v>504</v>
      </c>
      <c r="D44" s="16"/>
      <c r="E44" s="16"/>
      <c r="F44" s="16"/>
      <c r="G44" s="16"/>
      <c r="H44" s="16"/>
      <c r="I44" s="16"/>
      <c r="J44" s="29"/>
    </row>
    <row r="45" spans="2:10">
      <c r="B45" s="445"/>
      <c r="C45" s="15" t="s">
        <v>386</v>
      </c>
      <c r="D45" s="58"/>
      <c r="E45" s="16"/>
      <c r="F45" s="16"/>
      <c r="G45" s="16"/>
      <c r="H45" s="16"/>
      <c r="I45" s="16"/>
      <c r="J45" s="29"/>
    </row>
    <row r="46" spans="2:10">
      <c r="B46" s="445"/>
      <c r="C46" s="22" t="s">
        <v>37</v>
      </c>
      <c r="D46" s="23"/>
      <c r="E46" s="24"/>
      <c r="F46" s="24"/>
      <c r="G46" s="24"/>
      <c r="H46" s="24"/>
      <c r="I46" s="24"/>
      <c r="J46" s="30"/>
    </row>
    <row r="47" spans="2:10">
      <c r="B47" s="445"/>
      <c r="C47" s="15" t="s">
        <v>38</v>
      </c>
      <c r="D47" s="58"/>
      <c r="E47" s="16"/>
      <c r="F47" s="16"/>
      <c r="G47" s="16"/>
      <c r="H47" s="16"/>
      <c r="I47" s="16"/>
      <c r="J47" s="29"/>
    </row>
    <row r="48" spans="2:10">
      <c r="B48" s="445"/>
      <c r="C48" s="15" t="s">
        <v>505</v>
      </c>
      <c r="D48" s="58"/>
      <c r="E48" s="16"/>
      <c r="F48" s="16"/>
      <c r="G48" s="16"/>
      <c r="H48" s="16"/>
      <c r="I48" s="16"/>
      <c r="J48" s="29"/>
    </row>
    <row r="49" spans="2:10">
      <c r="B49" s="445"/>
      <c r="C49" s="27" t="s">
        <v>39</v>
      </c>
      <c r="D49" s="25"/>
      <c r="E49" s="26"/>
      <c r="F49" s="26"/>
      <c r="G49" s="26"/>
      <c r="H49" s="26"/>
      <c r="I49" s="26"/>
      <c r="J49" s="31"/>
    </row>
    <row r="50" spans="2:10">
      <c r="B50" s="445"/>
      <c r="C50" s="15" t="s">
        <v>387</v>
      </c>
      <c r="D50" s="58"/>
      <c r="E50" s="16"/>
      <c r="F50" s="16"/>
      <c r="G50" s="16"/>
      <c r="H50" s="16"/>
      <c r="I50" s="16"/>
      <c r="J50" s="29"/>
    </row>
    <row r="51" spans="2:10">
      <c r="B51" s="445"/>
      <c r="C51" s="15" t="s">
        <v>40</v>
      </c>
      <c r="D51" s="58"/>
      <c r="E51" s="16"/>
      <c r="F51" s="16"/>
      <c r="G51" s="16"/>
      <c r="H51" s="16"/>
      <c r="I51" s="16"/>
      <c r="J51" s="29"/>
    </row>
    <row r="52" spans="2:10">
      <c r="B52" s="445"/>
      <c r="C52" s="15" t="s">
        <v>388</v>
      </c>
      <c r="D52" s="58"/>
      <c r="E52" s="16"/>
      <c r="F52" s="16"/>
      <c r="G52" s="16"/>
      <c r="H52" s="16"/>
      <c r="I52" s="16"/>
      <c r="J52" s="29"/>
    </row>
    <row r="53" spans="2:10">
      <c r="B53" s="445"/>
      <c r="C53" s="15" t="s">
        <v>389</v>
      </c>
      <c r="D53" s="58"/>
      <c r="E53" s="16"/>
      <c r="F53" s="16"/>
      <c r="G53" s="16"/>
      <c r="H53" s="16"/>
      <c r="I53" s="16"/>
      <c r="J53" s="29"/>
    </row>
    <row r="54" spans="2:10">
      <c r="B54" s="445"/>
      <c r="C54" s="15" t="s">
        <v>390</v>
      </c>
      <c r="D54" s="58"/>
      <c r="E54" s="16"/>
      <c r="F54" s="16"/>
      <c r="G54" s="16"/>
      <c r="H54" s="16"/>
      <c r="I54" s="16"/>
      <c r="J54" s="29"/>
    </row>
    <row r="55" spans="2:10">
      <c r="B55" s="446"/>
      <c r="C55" s="15" t="s">
        <v>24</v>
      </c>
      <c r="D55" s="58"/>
      <c r="E55" s="16"/>
      <c r="F55" s="16"/>
      <c r="G55" s="16"/>
      <c r="H55" s="16"/>
      <c r="I55" s="16"/>
      <c r="J55" s="29"/>
    </row>
    <row r="56" spans="2:10">
      <c r="B56" s="447" t="s">
        <v>345</v>
      </c>
      <c r="C56" s="241" t="s">
        <v>336</v>
      </c>
      <c r="D56" s="242"/>
      <c r="E56" s="242"/>
      <c r="F56" s="242"/>
      <c r="G56" s="242"/>
      <c r="H56" s="242"/>
      <c r="I56" s="242"/>
      <c r="J56" s="243"/>
    </row>
    <row r="57" spans="2:10">
      <c r="B57" s="448"/>
      <c r="C57" s="241" t="s">
        <v>337</v>
      </c>
      <c r="D57" s="242"/>
      <c r="E57" s="242"/>
      <c r="F57" s="242"/>
      <c r="G57" s="242"/>
      <c r="H57" s="242"/>
      <c r="I57" s="242"/>
      <c r="J57" s="243"/>
    </row>
    <row r="58" spans="2:10">
      <c r="B58" s="448"/>
      <c r="C58" s="241" t="s">
        <v>338</v>
      </c>
      <c r="D58" s="242"/>
      <c r="E58" s="242"/>
      <c r="F58" s="242"/>
      <c r="G58" s="242"/>
      <c r="H58" s="242"/>
      <c r="I58" s="242"/>
      <c r="J58" s="243"/>
    </row>
    <row r="59" spans="2:10">
      <c r="B59" s="448"/>
      <c r="C59" s="241" t="s">
        <v>339</v>
      </c>
      <c r="D59" s="242"/>
      <c r="E59" s="242"/>
      <c r="F59" s="242"/>
      <c r="G59" s="242"/>
      <c r="H59" s="242"/>
      <c r="I59" s="242"/>
      <c r="J59" s="243"/>
    </row>
    <row r="60" spans="2:10">
      <c r="B60" s="448"/>
      <c r="C60" s="241" t="s">
        <v>340</v>
      </c>
      <c r="D60" s="242"/>
      <c r="E60" s="242"/>
      <c r="F60" s="242"/>
      <c r="G60" s="242"/>
      <c r="H60" s="242"/>
      <c r="I60" s="242"/>
      <c r="J60" s="243"/>
    </row>
    <row r="61" spans="2:10">
      <c r="B61" s="448"/>
      <c r="C61" s="241" t="s">
        <v>341</v>
      </c>
      <c r="D61" s="242"/>
      <c r="E61" s="242"/>
      <c r="F61" s="242"/>
      <c r="G61" s="242"/>
      <c r="H61" s="242"/>
      <c r="I61" s="242"/>
      <c r="J61" s="243"/>
    </row>
    <row r="62" spans="2:10">
      <c r="B62" s="448"/>
      <c r="C62" s="241" t="s">
        <v>342</v>
      </c>
      <c r="D62" s="242"/>
      <c r="E62" s="242"/>
      <c r="F62" s="242"/>
      <c r="G62" s="242"/>
      <c r="H62" s="242"/>
      <c r="I62" s="242"/>
      <c r="J62" s="243"/>
    </row>
    <row r="63" spans="2:10">
      <c r="B63" s="448"/>
      <c r="C63" s="241" t="s">
        <v>343</v>
      </c>
      <c r="D63" s="242"/>
      <c r="E63" s="242"/>
      <c r="F63" s="242"/>
      <c r="G63" s="242"/>
      <c r="H63" s="242"/>
      <c r="I63" s="242"/>
      <c r="J63" s="243"/>
    </row>
    <row r="64" spans="2:10" ht="17.25" thickBot="1">
      <c r="B64" s="449"/>
      <c r="C64" s="271" t="s">
        <v>344</v>
      </c>
      <c r="D64" s="272"/>
      <c r="E64" s="272"/>
      <c r="F64" s="272"/>
      <c r="G64" s="272"/>
      <c r="H64" s="272"/>
      <c r="I64" s="272"/>
      <c r="J64" s="273"/>
    </row>
  </sheetData>
  <mergeCells count="33">
    <mergeCell ref="C21:J21"/>
    <mergeCell ref="B56:B64"/>
    <mergeCell ref="C42:J42"/>
    <mergeCell ref="B26:B28"/>
    <mergeCell ref="C38:J38"/>
    <mergeCell ref="B35:B37"/>
    <mergeCell ref="C31:J31"/>
    <mergeCell ref="C30:J30"/>
    <mergeCell ref="C39:J39"/>
    <mergeCell ref="B38:B55"/>
    <mergeCell ref="C32:J32"/>
    <mergeCell ref="C36:D36"/>
    <mergeCell ref="C35:D35"/>
    <mergeCell ref="E35:J35"/>
    <mergeCell ref="B29:B34"/>
    <mergeCell ref="E36:J36"/>
    <mergeCell ref="C33:J33"/>
    <mergeCell ref="B6:C6"/>
    <mergeCell ref="C11:J11"/>
    <mergeCell ref="C12:J12"/>
    <mergeCell ref="C13:J13"/>
    <mergeCell ref="C29:J29"/>
    <mergeCell ref="C14:J14"/>
    <mergeCell ref="C15:J15"/>
    <mergeCell ref="C16:J16"/>
    <mergeCell ref="C17:J17"/>
    <mergeCell ref="C24:J24"/>
    <mergeCell ref="C23:J23"/>
    <mergeCell ref="C22:J22"/>
    <mergeCell ref="B21:B25"/>
    <mergeCell ref="C25:J25"/>
    <mergeCell ref="C18:J18"/>
    <mergeCell ref="B16:B20"/>
  </mergeCells>
  <phoneticPr fontId="2" type="noConversion"/>
  <printOptions horizontalCentered="1" verticalCentered="1"/>
  <pageMargins left="0.25" right="0.25" top="0.75" bottom="0.75" header="0.3" footer="0.3"/>
  <pageSetup paperSize="9" scale="68" orientation="portrait" r:id="rId1"/>
  <headerFooter>
    <oddFooter>&amp;C&amp;P&amp;R&amp;D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9B77C-A653-4845-9A39-CCCF5D9C3846}">
  <sheetPr>
    <pageSetUpPr fitToPage="1"/>
  </sheetPr>
  <dimension ref="B3:J47"/>
  <sheetViews>
    <sheetView view="pageBreakPreview" zoomScaleNormal="100" zoomScaleSheetLayoutView="100" workbookViewId="0">
      <selection activeCell="Q13" sqref="Q13"/>
    </sheetView>
  </sheetViews>
  <sheetFormatPr defaultColWidth="8.75" defaultRowHeight="16.5"/>
  <cols>
    <col min="1" max="1" width="4" style="1" customWidth="1"/>
    <col min="2" max="2" width="20" style="13" bestFit="1" customWidth="1"/>
    <col min="3" max="3" width="8.75" style="13"/>
    <col min="4" max="4" width="24" style="13" customWidth="1"/>
    <col min="5" max="9" width="8.75" style="13"/>
    <col min="10" max="10" width="18.75" style="13" customWidth="1"/>
    <col min="11" max="11" width="4" style="1" customWidth="1"/>
    <col min="12" max="16384" width="8.75" style="1"/>
  </cols>
  <sheetData>
    <row r="3" spans="2:10" ht="17.25" thickBot="1">
      <c r="B3" s="158"/>
      <c r="C3" s="158"/>
      <c r="D3" s="158"/>
      <c r="E3" s="158"/>
      <c r="F3" s="158"/>
      <c r="G3" s="158"/>
      <c r="H3" s="158"/>
      <c r="I3" s="158"/>
      <c r="J3" s="158"/>
    </row>
    <row r="4" spans="2:10">
      <c r="B4" s="157" t="s">
        <v>2</v>
      </c>
      <c r="C4" s="460" t="s">
        <v>5</v>
      </c>
      <c r="D4" s="460"/>
      <c r="E4" s="460"/>
      <c r="F4" s="460"/>
      <c r="G4" s="460"/>
      <c r="H4" s="460"/>
      <c r="I4" s="460"/>
      <c r="J4" s="461"/>
    </row>
    <row r="5" spans="2:10">
      <c r="B5" s="444" t="s">
        <v>81</v>
      </c>
      <c r="C5" s="241" t="s">
        <v>381</v>
      </c>
      <c r="D5" s="393"/>
      <c r="E5" s="393"/>
      <c r="F5" s="393"/>
      <c r="G5" s="393"/>
      <c r="H5" s="393"/>
      <c r="I5" s="393"/>
      <c r="J5" s="394"/>
    </row>
    <row r="6" spans="2:10">
      <c r="B6" s="445"/>
      <c r="C6" s="398" t="s">
        <v>544</v>
      </c>
      <c r="D6" s="395"/>
      <c r="E6" s="395"/>
      <c r="F6" s="395"/>
      <c r="G6" s="395"/>
      <c r="H6" s="395"/>
      <c r="I6" s="395"/>
      <c r="J6" s="396"/>
    </row>
    <row r="7" spans="2:10">
      <c r="B7" s="445"/>
      <c r="C7" s="397" t="s">
        <v>543</v>
      </c>
      <c r="D7" s="316"/>
      <c r="E7" s="316"/>
      <c r="F7" s="316"/>
      <c r="G7" s="316"/>
      <c r="H7" s="316"/>
      <c r="I7" s="316"/>
      <c r="J7" s="317"/>
    </row>
    <row r="8" spans="2:10">
      <c r="B8" s="445"/>
      <c r="C8" s="352" t="s">
        <v>472</v>
      </c>
      <c r="D8" s="316"/>
      <c r="E8" s="316"/>
      <c r="F8" s="316"/>
      <c r="G8" s="316"/>
      <c r="H8" s="316"/>
      <c r="I8" s="316"/>
      <c r="J8" s="317"/>
    </row>
    <row r="9" spans="2:10">
      <c r="B9" s="445"/>
      <c r="C9" s="22" t="s">
        <v>85</v>
      </c>
      <c r="D9" s="24"/>
      <c r="E9" s="24"/>
      <c r="F9" s="24"/>
      <c r="G9" s="24"/>
      <c r="H9" s="24"/>
      <c r="I9" s="24"/>
      <c r="J9" s="30"/>
    </row>
    <row r="10" spans="2:10">
      <c r="B10" s="445"/>
      <c r="C10" s="15" t="s">
        <v>86</v>
      </c>
      <c r="D10" s="16"/>
      <c r="E10" s="16"/>
      <c r="F10" s="16"/>
      <c r="G10" s="16"/>
      <c r="H10" s="16"/>
      <c r="I10" s="16"/>
      <c r="J10" s="29"/>
    </row>
    <row r="11" spans="2:10">
      <c r="B11" s="445"/>
      <c r="C11" s="15" t="s">
        <v>87</v>
      </c>
      <c r="D11" s="16"/>
      <c r="E11" s="16"/>
      <c r="F11" s="16"/>
      <c r="G11" s="16"/>
      <c r="H11" s="16"/>
      <c r="I11" s="16"/>
      <c r="J11" s="29"/>
    </row>
    <row r="12" spans="2:10">
      <c r="B12" s="445"/>
      <c r="C12" s="15" t="s">
        <v>82</v>
      </c>
      <c r="D12" s="16"/>
      <c r="E12" s="16"/>
      <c r="F12" s="16"/>
      <c r="G12" s="16"/>
      <c r="H12" s="16"/>
      <c r="I12" s="16"/>
      <c r="J12" s="29"/>
    </row>
    <row r="13" spans="2:10">
      <c r="B13" s="445"/>
      <c r="C13" s="15" t="s">
        <v>88</v>
      </c>
      <c r="D13" s="16"/>
      <c r="E13" s="16"/>
      <c r="F13" s="16"/>
      <c r="G13" s="16"/>
      <c r="H13" s="16"/>
      <c r="I13" s="16"/>
      <c r="J13" s="29"/>
    </row>
    <row r="14" spans="2:10">
      <c r="B14" s="445"/>
      <c r="C14" s="15" t="s">
        <v>83</v>
      </c>
      <c r="D14" s="16"/>
      <c r="E14" s="16"/>
      <c r="F14" s="16"/>
      <c r="G14" s="16"/>
      <c r="H14" s="16"/>
      <c r="I14" s="16"/>
      <c r="J14" s="29"/>
    </row>
    <row r="15" spans="2:10">
      <c r="B15" s="445"/>
      <c r="C15" s="15" t="s">
        <v>84</v>
      </c>
      <c r="D15" s="16"/>
      <c r="E15" s="16"/>
      <c r="F15" s="16"/>
      <c r="G15" s="16"/>
      <c r="H15" s="16"/>
      <c r="I15" s="16"/>
      <c r="J15" s="29"/>
    </row>
    <row r="16" spans="2:10">
      <c r="B16" s="445"/>
      <c r="C16" s="15" t="s">
        <v>89</v>
      </c>
      <c r="D16" s="16"/>
      <c r="E16" s="16"/>
      <c r="F16" s="16"/>
      <c r="G16" s="16"/>
      <c r="H16" s="16"/>
      <c r="I16" s="16"/>
      <c r="J16" s="29"/>
    </row>
    <row r="17" spans="2:10">
      <c r="B17" s="446"/>
      <c r="C17" s="15" t="s">
        <v>382</v>
      </c>
      <c r="D17" s="16"/>
      <c r="E17" s="16"/>
      <c r="F17" s="16"/>
      <c r="G17" s="16"/>
      <c r="H17" s="16"/>
      <c r="I17" s="16"/>
      <c r="J17" s="29"/>
    </row>
    <row r="18" spans="2:10">
      <c r="B18" s="444" t="s">
        <v>79</v>
      </c>
      <c r="C18" s="15" t="s">
        <v>51</v>
      </c>
      <c r="D18" s="16"/>
      <c r="E18" s="16"/>
      <c r="F18" s="16"/>
      <c r="G18" s="16"/>
      <c r="H18" s="16"/>
      <c r="I18" s="16"/>
      <c r="J18" s="29"/>
    </row>
    <row r="19" spans="2:10">
      <c r="B19" s="445"/>
      <c r="C19" s="15" t="s">
        <v>53</v>
      </c>
      <c r="D19" s="16"/>
      <c r="E19" s="16"/>
      <c r="F19" s="16"/>
      <c r="G19" s="16"/>
      <c r="H19" s="16"/>
      <c r="I19" s="16"/>
      <c r="J19" s="29"/>
    </row>
    <row r="20" spans="2:10">
      <c r="B20" s="445"/>
      <c r="C20" s="15" t="s">
        <v>54</v>
      </c>
      <c r="D20" s="16"/>
      <c r="E20" s="16"/>
      <c r="F20" s="16"/>
      <c r="G20" s="16"/>
      <c r="H20" s="16"/>
      <c r="I20" s="16"/>
      <c r="J20" s="29"/>
    </row>
    <row r="21" spans="2:10">
      <c r="B21" s="445"/>
      <c r="C21" s="32" t="s">
        <v>52</v>
      </c>
      <c r="D21" s="16"/>
      <c r="E21" s="16"/>
      <c r="F21" s="16"/>
      <c r="G21" s="16"/>
      <c r="H21" s="16"/>
      <c r="I21" s="16"/>
      <c r="J21" s="29"/>
    </row>
    <row r="22" spans="2:10">
      <c r="B22" s="445"/>
      <c r="C22" s="15" t="s">
        <v>55</v>
      </c>
      <c r="D22" s="16"/>
      <c r="E22" s="16"/>
      <c r="F22" s="16"/>
      <c r="G22" s="16"/>
      <c r="H22" s="16"/>
      <c r="I22" s="16"/>
      <c r="J22" s="29"/>
    </row>
    <row r="23" spans="2:10">
      <c r="B23" s="445"/>
      <c r="C23" s="15" t="s">
        <v>66</v>
      </c>
      <c r="D23" s="16"/>
      <c r="E23" s="16"/>
      <c r="F23" s="16"/>
      <c r="G23" s="16"/>
      <c r="H23" s="16"/>
      <c r="I23" s="16"/>
      <c r="J23" s="29"/>
    </row>
    <row r="24" spans="2:10">
      <c r="B24" s="445"/>
      <c r="C24" s="15" t="s">
        <v>67</v>
      </c>
      <c r="D24" s="16"/>
      <c r="E24" s="16"/>
      <c r="F24" s="16"/>
      <c r="G24" s="16"/>
      <c r="H24" s="16"/>
      <c r="I24" s="16"/>
      <c r="J24" s="29"/>
    </row>
    <row r="25" spans="2:10">
      <c r="B25" s="445"/>
      <c r="C25" s="15" t="s">
        <v>405</v>
      </c>
      <c r="D25" s="16"/>
      <c r="E25" s="16"/>
      <c r="F25" s="16"/>
      <c r="G25" s="16"/>
      <c r="H25" s="16"/>
      <c r="I25" s="16"/>
      <c r="J25" s="29"/>
    </row>
    <row r="26" spans="2:10">
      <c r="B26" s="445"/>
      <c r="C26" s="15" t="s">
        <v>473</v>
      </c>
      <c r="D26" s="16"/>
      <c r="E26" s="16"/>
      <c r="F26" s="16"/>
      <c r="G26" s="16"/>
      <c r="H26" s="16"/>
      <c r="I26" s="16"/>
      <c r="J26" s="29"/>
    </row>
    <row r="27" spans="2:10">
      <c r="B27" s="445"/>
      <c r="C27" s="15" t="s">
        <v>474</v>
      </c>
      <c r="D27" s="16"/>
      <c r="E27" s="16"/>
      <c r="F27" s="16"/>
      <c r="G27" s="16"/>
      <c r="H27" s="16"/>
      <c r="I27" s="16"/>
      <c r="J27" s="29"/>
    </row>
    <row r="28" spans="2:10">
      <c r="B28" s="445"/>
      <c r="C28" s="32" t="s">
        <v>63</v>
      </c>
      <c r="D28" s="33"/>
      <c r="E28" s="33"/>
      <c r="F28" s="33"/>
      <c r="G28" s="33"/>
      <c r="H28" s="33"/>
      <c r="I28" s="33"/>
      <c r="J28" s="34"/>
    </row>
    <row r="29" spans="2:10">
      <c r="B29" s="445"/>
      <c r="C29" s="32" t="s">
        <v>64</v>
      </c>
      <c r="D29" s="33"/>
      <c r="E29" s="33"/>
      <c r="F29" s="33"/>
      <c r="G29" s="33"/>
      <c r="H29" s="33"/>
      <c r="I29" s="33"/>
      <c r="J29" s="34"/>
    </row>
    <row r="30" spans="2:10">
      <c r="B30" s="446"/>
      <c r="C30" s="37" t="s">
        <v>68</v>
      </c>
      <c r="D30" s="35"/>
      <c r="E30" s="35"/>
      <c r="F30" s="35"/>
      <c r="G30" s="35"/>
      <c r="H30" s="35"/>
      <c r="I30" s="35"/>
      <c r="J30" s="36"/>
    </row>
    <row r="31" spans="2:10" ht="17.45" customHeight="1">
      <c r="B31" s="458" t="s">
        <v>80</v>
      </c>
      <c r="C31" s="15" t="s">
        <v>62</v>
      </c>
      <c r="D31" s="16"/>
      <c r="E31" s="16"/>
      <c r="F31" s="16"/>
      <c r="G31" s="16"/>
      <c r="H31" s="16"/>
      <c r="I31" s="16"/>
      <c r="J31" s="29"/>
    </row>
    <row r="32" spans="2:10">
      <c r="B32" s="459"/>
      <c r="C32" s="15" t="s">
        <v>65</v>
      </c>
      <c r="D32" s="16"/>
      <c r="E32" s="16"/>
      <c r="F32" s="16"/>
      <c r="G32" s="16"/>
      <c r="H32" s="16"/>
      <c r="I32" s="16"/>
      <c r="J32" s="29"/>
    </row>
    <row r="33" spans="2:10">
      <c r="B33" s="459"/>
      <c r="C33" s="22" t="s">
        <v>77</v>
      </c>
      <c r="D33" s="24"/>
      <c r="E33" s="24"/>
      <c r="F33" s="24"/>
      <c r="G33" s="24"/>
      <c r="H33" s="24"/>
      <c r="I33" s="24"/>
      <c r="J33" s="30"/>
    </row>
    <row r="34" spans="2:10">
      <c r="B34" s="454"/>
      <c r="C34" s="38" t="s">
        <v>516</v>
      </c>
      <c r="D34" s="23"/>
      <c r="E34" s="23"/>
      <c r="F34" s="23"/>
      <c r="G34" s="23"/>
      <c r="H34" s="23"/>
      <c r="I34" s="23"/>
      <c r="J34" s="39"/>
    </row>
    <row r="35" spans="2:10">
      <c r="B35" s="454"/>
      <c r="C35" s="38" t="s">
        <v>78</v>
      </c>
      <c r="D35" s="23"/>
      <c r="E35" s="23"/>
      <c r="F35" s="23"/>
      <c r="G35" s="23"/>
      <c r="H35" s="23"/>
      <c r="I35" s="23"/>
      <c r="J35" s="39"/>
    </row>
    <row r="36" spans="2:10">
      <c r="B36" s="454"/>
      <c r="C36" s="57" t="s">
        <v>69</v>
      </c>
      <c r="D36" s="58"/>
      <c r="E36" s="58"/>
      <c r="F36" s="58"/>
      <c r="G36" s="58"/>
      <c r="H36" s="58"/>
      <c r="I36" s="58"/>
      <c r="J36" s="59"/>
    </row>
    <row r="37" spans="2:10">
      <c r="B37" s="454"/>
      <c r="C37" s="57" t="s">
        <v>367</v>
      </c>
      <c r="D37" s="58"/>
      <c r="E37" s="58"/>
      <c r="F37" s="58"/>
      <c r="G37" s="58"/>
      <c r="H37" s="58"/>
      <c r="I37" s="58"/>
      <c r="J37" s="59"/>
    </row>
    <row r="38" spans="2:10" ht="17.25" thickBot="1">
      <c r="B38" s="454"/>
      <c r="C38" s="343" t="s">
        <v>523</v>
      </c>
      <c r="D38" s="344"/>
      <c r="E38" s="344"/>
      <c r="F38" s="344"/>
      <c r="G38" s="344"/>
      <c r="H38" s="344"/>
      <c r="I38" s="344"/>
      <c r="J38" s="345"/>
    </row>
    <row r="39" spans="2:10" ht="17.45" customHeight="1">
      <c r="B39" s="462" t="s">
        <v>70</v>
      </c>
      <c r="C39" s="261" t="s">
        <v>71</v>
      </c>
      <c r="D39" s="346"/>
      <c r="E39" s="261"/>
      <c r="F39" s="261"/>
      <c r="G39" s="261"/>
      <c r="H39" s="261"/>
      <c r="I39" s="261"/>
      <c r="J39" s="262"/>
    </row>
    <row r="40" spans="2:10">
      <c r="B40" s="454"/>
      <c r="C40" s="24" t="s">
        <v>72</v>
      </c>
      <c r="D40" s="23"/>
      <c r="E40" s="24"/>
      <c r="F40" s="24"/>
      <c r="G40" s="24"/>
      <c r="H40" s="24"/>
      <c r="I40" s="24"/>
      <c r="J40" s="30"/>
    </row>
    <row r="41" spans="2:10">
      <c r="B41" s="454"/>
      <c r="C41" s="16" t="s">
        <v>73</v>
      </c>
      <c r="D41" s="58"/>
      <c r="E41" s="16"/>
      <c r="F41" s="16"/>
      <c r="G41" s="16"/>
      <c r="H41" s="16"/>
      <c r="I41" s="16"/>
      <c r="J41" s="29"/>
    </row>
    <row r="42" spans="2:10">
      <c r="B42" s="454"/>
      <c r="C42" s="16" t="s">
        <v>74</v>
      </c>
      <c r="D42" s="58"/>
      <c r="E42" s="16"/>
      <c r="F42" s="16"/>
      <c r="G42" s="16"/>
      <c r="H42" s="16"/>
      <c r="I42" s="16"/>
      <c r="J42" s="29"/>
    </row>
    <row r="43" spans="2:10">
      <c r="B43" s="454"/>
      <c r="C43" s="26" t="s">
        <v>75</v>
      </c>
      <c r="D43" s="25"/>
      <c r="E43" s="26"/>
      <c r="F43" s="26"/>
      <c r="G43" s="26"/>
      <c r="H43" s="26"/>
      <c r="I43" s="26"/>
      <c r="J43" s="31"/>
    </row>
    <row r="44" spans="2:10">
      <c r="B44" s="454"/>
      <c r="C44" s="16" t="s">
        <v>61</v>
      </c>
      <c r="D44" s="58"/>
      <c r="E44" s="16"/>
      <c r="F44" s="16"/>
      <c r="G44" s="16"/>
      <c r="H44" s="16"/>
      <c r="I44" s="16"/>
      <c r="J44" s="29"/>
    </row>
    <row r="45" spans="2:10">
      <c r="B45" s="454"/>
      <c r="C45" s="26" t="s">
        <v>76</v>
      </c>
      <c r="D45" s="25"/>
      <c r="E45" s="26"/>
      <c r="F45" s="26"/>
      <c r="G45" s="26"/>
      <c r="H45" s="26"/>
      <c r="I45" s="26"/>
      <c r="J45" s="31"/>
    </row>
    <row r="46" spans="2:10" ht="17.25" thickBot="1">
      <c r="B46" s="463"/>
      <c r="C46" s="464" t="s">
        <v>404</v>
      </c>
      <c r="D46" s="464"/>
      <c r="E46" s="464"/>
      <c r="F46" s="464"/>
      <c r="G46" s="464"/>
      <c r="H46" s="464"/>
      <c r="I46" s="464"/>
      <c r="J46" s="465"/>
    </row>
    <row r="47" spans="2:10">
      <c r="B47" s="274" t="s">
        <v>363</v>
      </c>
    </row>
  </sheetData>
  <mergeCells count="6">
    <mergeCell ref="B31:B38"/>
    <mergeCell ref="B18:B30"/>
    <mergeCell ref="C4:J4"/>
    <mergeCell ref="B39:B46"/>
    <mergeCell ref="C46:J46"/>
    <mergeCell ref="B5:B17"/>
  </mergeCells>
  <phoneticPr fontId="2" type="noConversion"/>
  <hyperlinks>
    <hyperlink ref="C6" r:id="rId1" xr:uid="{C6F11770-26F1-4382-9CA2-63E76E38D96E}"/>
  </hyperlinks>
  <printOptions horizontalCentered="1" verticalCentered="1"/>
  <pageMargins left="0.25" right="0.25" top="0.75" bottom="0.75" header="0.3" footer="0.3"/>
  <pageSetup paperSize="9" scale="79" orientation="portrait" r:id="rId2"/>
  <headerFooter>
    <oddFooter>&amp;C&amp;P&amp;R&amp;D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1A9B1-525B-4E61-9C69-EF336F1EB0FC}">
  <sheetPr>
    <pageSetUpPr fitToPage="1"/>
  </sheetPr>
  <dimension ref="B3:M63"/>
  <sheetViews>
    <sheetView zoomScaleNormal="100" zoomScaleSheetLayoutView="100" workbookViewId="0">
      <selection activeCell="C56" sqref="C56"/>
    </sheetView>
  </sheetViews>
  <sheetFormatPr defaultColWidth="8.75" defaultRowHeight="16.5"/>
  <cols>
    <col min="1" max="1" width="4.75" style="1" customWidth="1"/>
    <col min="2" max="2" width="8.875" style="13" customWidth="1"/>
    <col min="3" max="3" width="6.75" style="13" customWidth="1"/>
    <col min="4" max="4" width="14.875" style="13" customWidth="1"/>
    <col min="5" max="5" width="11.25" style="13" customWidth="1"/>
    <col min="6" max="6" width="10.625" style="13" customWidth="1"/>
    <col min="7" max="7" width="10.25" style="13" customWidth="1"/>
    <col min="8" max="8" width="10.75" style="13" customWidth="1"/>
    <col min="9" max="9" width="10.25" style="13" bestFit="1" customWidth="1"/>
    <col min="10" max="10" width="11.25" style="13" customWidth="1"/>
    <col min="11" max="11" width="13.75" style="13" customWidth="1"/>
    <col min="12" max="12" width="14.125" style="13" bestFit="1" customWidth="1"/>
    <col min="13" max="13" width="10.75" style="13" customWidth="1"/>
    <col min="14" max="14" width="6.375" style="1" customWidth="1"/>
    <col min="15" max="16384" width="8.75" style="1"/>
  </cols>
  <sheetData>
    <row r="3" spans="2:13" ht="17.25" thickBot="1"/>
    <row r="4" spans="2:13" ht="17.25" thickBot="1">
      <c r="B4" s="388" t="s">
        <v>2</v>
      </c>
      <c r="C4" s="466" t="s">
        <v>5</v>
      </c>
      <c r="D4" s="460"/>
      <c r="E4" s="460"/>
      <c r="F4" s="460"/>
      <c r="G4" s="460"/>
      <c r="H4" s="460"/>
      <c r="I4" s="460"/>
      <c r="J4" s="460"/>
      <c r="K4" s="467"/>
      <c r="L4" s="467"/>
      <c r="M4" s="461"/>
    </row>
    <row r="5" spans="2:13" ht="16.5" customHeight="1">
      <c r="B5" s="453" t="s">
        <v>400</v>
      </c>
      <c r="C5" s="260" t="s">
        <v>91</v>
      </c>
      <c r="D5" s="260"/>
      <c r="E5" s="261"/>
      <c r="F5" s="261"/>
      <c r="G5" s="261"/>
      <c r="H5" s="261"/>
      <c r="I5" s="261"/>
      <c r="J5" s="261"/>
      <c r="K5" s="261"/>
      <c r="L5" s="261"/>
      <c r="M5" s="262"/>
    </row>
    <row r="6" spans="2:13" ht="27">
      <c r="B6" s="454"/>
      <c r="C6" s="275" t="s">
        <v>2</v>
      </c>
      <c r="D6" s="268" t="s">
        <v>102</v>
      </c>
      <c r="E6" s="268" t="s">
        <v>103</v>
      </c>
      <c r="F6" s="315" t="s">
        <v>376</v>
      </c>
      <c r="G6" s="315" t="s">
        <v>377</v>
      </c>
      <c r="H6" s="315" t="s">
        <v>378</v>
      </c>
      <c r="I6" s="315" t="s">
        <v>379</v>
      </c>
      <c r="J6" s="315" t="s">
        <v>380</v>
      </c>
      <c r="K6" s="364" t="s">
        <v>361</v>
      </c>
      <c r="L6" s="364" t="s">
        <v>362</v>
      </c>
      <c r="M6" s="389" t="s">
        <v>466</v>
      </c>
    </row>
    <row r="7" spans="2:13">
      <c r="B7" s="454"/>
      <c r="C7" s="476" t="s">
        <v>12</v>
      </c>
      <c r="D7" s="491" t="s">
        <v>517</v>
      </c>
      <c r="E7" s="14" t="s">
        <v>93</v>
      </c>
      <c r="F7" s="257">
        <v>20000</v>
      </c>
      <c r="G7" s="257">
        <v>50000</v>
      </c>
      <c r="H7" s="257">
        <v>60000</v>
      </c>
      <c r="I7" s="257">
        <v>70000</v>
      </c>
      <c r="J7" s="257">
        <v>90000</v>
      </c>
      <c r="K7" s="468">
        <v>120000</v>
      </c>
      <c r="L7" s="468">
        <v>300000</v>
      </c>
      <c r="M7" s="386">
        <v>40000</v>
      </c>
    </row>
    <row r="8" spans="2:13">
      <c r="B8" s="454"/>
      <c r="C8" s="474"/>
      <c r="D8" s="492"/>
      <c r="E8" s="14" t="s">
        <v>92</v>
      </c>
      <c r="F8" s="257">
        <v>20000</v>
      </c>
      <c r="G8" s="257">
        <v>80000</v>
      </c>
      <c r="H8" s="257">
        <v>90000</v>
      </c>
      <c r="I8" s="257">
        <v>100000</v>
      </c>
      <c r="J8" s="257">
        <v>120000</v>
      </c>
      <c r="K8" s="477"/>
      <c r="L8" s="477"/>
      <c r="M8" s="386">
        <v>60000</v>
      </c>
    </row>
    <row r="9" spans="2:13">
      <c r="B9" s="454"/>
      <c r="C9" s="474"/>
      <c r="D9" s="493"/>
      <c r="E9" s="14" t="s">
        <v>94</v>
      </c>
      <c r="F9" s="361">
        <v>20000</v>
      </c>
      <c r="G9" s="361">
        <v>110000</v>
      </c>
      <c r="H9" s="361">
        <v>130000</v>
      </c>
      <c r="I9" s="361">
        <v>150000</v>
      </c>
      <c r="J9" s="361">
        <v>200000</v>
      </c>
      <c r="K9" s="477"/>
      <c r="L9" s="477"/>
      <c r="M9" s="386">
        <v>90000</v>
      </c>
    </row>
    <row r="10" spans="2:13">
      <c r="B10" s="454"/>
      <c r="C10" s="474"/>
      <c r="D10" s="491" t="s">
        <v>104</v>
      </c>
      <c r="E10" s="14" t="s">
        <v>93</v>
      </c>
      <c r="F10" s="468">
        <v>90000</v>
      </c>
      <c r="G10" s="468"/>
      <c r="H10" s="469"/>
      <c r="I10" s="44"/>
      <c r="J10" s="45"/>
      <c r="K10" s="477"/>
      <c r="L10" s="477"/>
      <c r="M10" s="470" t="s">
        <v>96</v>
      </c>
    </row>
    <row r="11" spans="2:13">
      <c r="B11" s="454"/>
      <c r="C11" s="474"/>
      <c r="D11" s="492"/>
      <c r="E11" s="21" t="s">
        <v>92</v>
      </c>
      <c r="F11" s="469">
        <v>120000</v>
      </c>
      <c r="G11" s="473"/>
      <c r="H11" s="473"/>
      <c r="I11" s="44"/>
      <c r="J11" s="45"/>
      <c r="K11" s="477"/>
      <c r="L11" s="477"/>
      <c r="M11" s="470"/>
    </row>
    <row r="12" spans="2:13">
      <c r="B12" s="454"/>
      <c r="C12" s="475"/>
      <c r="D12" s="493"/>
      <c r="E12" s="21" t="s">
        <v>94</v>
      </c>
      <c r="F12" s="471">
        <v>200000</v>
      </c>
      <c r="G12" s="472"/>
      <c r="H12" s="472"/>
      <c r="I12" s="41"/>
      <c r="J12" s="42"/>
      <c r="K12" s="478"/>
      <c r="L12" s="478"/>
      <c r="M12" s="470"/>
    </row>
    <row r="13" spans="2:13">
      <c r="B13" s="454"/>
      <c r="C13" s="474" t="s">
        <v>13</v>
      </c>
      <c r="D13" s="492" t="s">
        <v>107</v>
      </c>
      <c r="E13" s="259" t="s">
        <v>93</v>
      </c>
      <c r="F13" s="43">
        <v>20000</v>
      </c>
      <c r="G13" s="43">
        <v>40000</v>
      </c>
      <c r="H13" s="43">
        <v>50000</v>
      </c>
      <c r="I13" s="43">
        <v>60000</v>
      </c>
      <c r="J13" s="43">
        <v>70000</v>
      </c>
      <c r="K13" s="468">
        <v>120000</v>
      </c>
      <c r="L13" s="468">
        <v>300000</v>
      </c>
      <c r="M13" s="390">
        <v>30000</v>
      </c>
    </row>
    <row r="14" spans="2:13">
      <c r="B14" s="454"/>
      <c r="C14" s="474"/>
      <c r="D14" s="492"/>
      <c r="E14" s="14" t="s">
        <v>92</v>
      </c>
      <c r="F14" s="40">
        <v>20000</v>
      </c>
      <c r="G14" s="40">
        <v>50000</v>
      </c>
      <c r="H14" s="40">
        <v>60000</v>
      </c>
      <c r="I14" s="40">
        <v>70000</v>
      </c>
      <c r="J14" s="40">
        <v>80000</v>
      </c>
      <c r="K14" s="477"/>
      <c r="L14" s="477"/>
      <c r="M14" s="390">
        <v>50000</v>
      </c>
    </row>
    <row r="15" spans="2:13">
      <c r="B15" s="454"/>
      <c r="C15" s="474"/>
      <c r="D15" s="493"/>
      <c r="E15" s="14" t="s">
        <v>94</v>
      </c>
      <c r="F15" s="40">
        <v>20000</v>
      </c>
      <c r="G15" s="40">
        <v>100000</v>
      </c>
      <c r="H15" s="40">
        <v>110000</v>
      </c>
      <c r="I15" s="40">
        <v>120000</v>
      </c>
      <c r="J15" s="40">
        <v>150000</v>
      </c>
      <c r="K15" s="477"/>
      <c r="L15" s="477"/>
      <c r="M15" s="390">
        <v>80000</v>
      </c>
    </row>
    <row r="16" spans="2:13">
      <c r="B16" s="454"/>
      <c r="C16" s="474"/>
      <c r="D16" s="513" t="s">
        <v>105</v>
      </c>
      <c r="E16" s="14" t="s">
        <v>93</v>
      </c>
      <c r="F16" s="468">
        <v>100000</v>
      </c>
      <c r="G16" s="468"/>
      <c r="H16" s="469"/>
      <c r="I16" s="44"/>
      <c r="J16" s="45"/>
      <c r="K16" s="477"/>
      <c r="L16" s="477"/>
      <c r="M16" s="470" t="s">
        <v>96</v>
      </c>
    </row>
    <row r="17" spans="2:13">
      <c r="B17" s="454"/>
      <c r="C17" s="474"/>
      <c r="D17" s="514"/>
      <c r="E17" s="14" t="s">
        <v>92</v>
      </c>
      <c r="F17" s="468">
        <v>140000</v>
      </c>
      <c r="G17" s="468"/>
      <c r="H17" s="469"/>
      <c r="I17" s="44"/>
      <c r="J17" s="45"/>
      <c r="K17" s="477"/>
      <c r="L17" s="477"/>
      <c r="M17" s="470"/>
    </row>
    <row r="18" spans="2:13">
      <c r="B18" s="454"/>
      <c r="C18" s="475"/>
      <c r="D18" s="515"/>
      <c r="E18" s="14" t="s">
        <v>94</v>
      </c>
      <c r="F18" s="468">
        <v>210000</v>
      </c>
      <c r="G18" s="468"/>
      <c r="H18" s="469"/>
      <c r="I18" s="44"/>
      <c r="J18" s="45"/>
      <c r="K18" s="478"/>
      <c r="L18" s="478"/>
      <c r="M18" s="470"/>
    </row>
    <row r="19" spans="2:13">
      <c r="B19" s="454"/>
      <c r="C19" s="54" t="s">
        <v>539</v>
      </c>
      <c r="D19" s="54"/>
      <c r="E19" s="35"/>
      <c r="F19" s="35"/>
      <c r="G19" s="35"/>
      <c r="H19" s="35"/>
      <c r="I19" s="35"/>
      <c r="J19" s="35"/>
      <c r="K19" s="35"/>
      <c r="L19" s="35"/>
      <c r="M19" s="391" t="s">
        <v>99</v>
      </c>
    </row>
    <row r="20" spans="2:13" ht="46.9" customHeight="1">
      <c r="B20" s="454"/>
      <c r="C20" s="275" t="s">
        <v>2</v>
      </c>
      <c r="D20" s="268" t="s">
        <v>102</v>
      </c>
      <c r="E20" s="268" t="s">
        <v>2</v>
      </c>
      <c r="F20" s="481" t="s">
        <v>486</v>
      </c>
      <c r="G20" s="482"/>
      <c r="H20" s="482"/>
      <c r="I20" s="482"/>
      <c r="J20" s="483"/>
      <c r="K20" s="364" t="s">
        <v>361</v>
      </c>
      <c r="L20" s="364" t="s">
        <v>362</v>
      </c>
      <c r="M20" s="389" t="s">
        <v>466</v>
      </c>
    </row>
    <row r="21" spans="2:13">
      <c r="B21" s="454"/>
      <c r="C21" s="476" t="s">
        <v>12</v>
      </c>
      <c r="D21" s="491" t="s">
        <v>517</v>
      </c>
      <c r="E21" s="14" t="s">
        <v>93</v>
      </c>
      <c r="F21" s="471">
        <v>90</v>
      </c>
      <c r="G21" s="472"/>
      <c r="H21" s="472"/>
      <c r="I21" s="41"/>
      <c r="J21" s="42"/>
      <c r="K21" s="468">
        <v>110</v>
      </c>
      <c r="L21" s="468">
        <v>280</v>
      </c>
      <c r="M21" s="386">
        <v>40</v>
      </c>
    </row>
    <row r="22" spans="2:13">
      <c r="B22" s="454"/>
      <c r="C22" s="474"/>
      <c r="D22" s="492"/>
      <c r="E22" s="14" t="s">
        <v>92</v>
      </c>
      <c r="F22" s="471">
        <v>110</v>
      </c>
      <c r="G22" s="472"/>
      <c r="H22" s="472"/>
      <c r="I22" s="41"/>
      <c r="J22" s="42"/>
      <c r="K22" s="477"/>
      <c r="L22" s="477"/>
      <c r="M22" s="386">
        <v>60</v>
      </c>
    </row>
    <row r="23" spans="2:13">
      <c r="B23" s="454"/>
      <c r="C23" s="474"/>
      <c r="D23" s="492"/>
      <c r="E23" s="14" t="s">
        <v>94</v>
      </c>
      <c r="F23" s="471">
        <v>190</v>
      </c>
      <c r="G23" s="472"/>
      <c r="H23" s="472"/>
      <c r="I23" s="41"/>
      <c r="J23" s="42"/>
      <c r="K23" s="477"/>
      <c r="L23" s="477"/>
      <c r="M23" s="386">
        <v>90</v>
      </c>
    </row>
    <row r="24" spans="2:13">
      <c r="B24" s="454"/>
      <c r="C24" s="474"/>
      <c r="D24" s="493"/>
      <c r="E24" s="14" t="s">
        <v>467</v>
      </c>
      <c r="F24" s="362"/>
      <c r="G24" s="363"/>
      <c r="H24" s="363">
        <v>300</v>
      </c>
      <c r="I24" s="44"/>
      <c r="J24" s="45"/>
      <c r="K24" s="477"/>
      <c r="L24" s="477"/>
      <c r="M24" s="386">
        <v>200</v>
      </c>
    </row>
    <row r="25" spans="2:13">
      <c r="B25" s="454"/>
      <c r="C25" s="474"/>
      <c r="D25" s="491" t="s">
        <v>104</v>
      </c>
      <c r="E25" s="14" t="s">
        <v>93</v>
      </c>
      <c r="F25" s="469" t="s">
        <v>98</v>
      </c>
      <c r="G25" s="473"/>
      <c r="H25" s="473"/>
      <c r="I25" s="473"/>
      <c r="J25" s="484"/>
      <c r="K25" s="477"/>
      <c r="L25" s="477"/>
      <c r="M25" s="470" t="s">
        <v>96</v>
      </c>
    </row>
    <row r="26" spans="2:13">
      <c r="B26" s="454"/>
      <c r="C26" s="474"/>
      <c r="D26" s="492"/>
      <c r="E26" s="14" t="s">
        <v>92</v>
      </c>
      <c r="F26" s="485"/>
      <c r="G26" s="486"/>
      <c r="H26" s="486"/>
      <c r="I26" s="486"/>
      <c r="J26" s="487"/>
      <c r="K26" s="477"/>
      <c r="L26" s="477"/>
      <c r="M26" s="470"/>
    </row>
    <row r="27" spans="2:13">
      <c r="B27" s="454"/>
      <c r="C27" s="475"/>
      <c r="D27" s="493"/>
      <c r="E27" s="14" t="s">
        <v>94</v>
      </c>
      <c r="F27" s="488"/>
      <c r="G27" s="489"/>
      <c r="H27" s="489"/>
      <c r="I27" s="489"/>
      <c r="J27" s="490"/>
      <c r="K27" s="478"/>
      <c r="L27" s="478"/>
      <c r="M27" s="470"/>
    </row>
    <row r="28" spans="2:13" ht="17.45" customHeight="1">
      <c r="B28" s="454"/>
      <c r="C28" s="476" t="s">
        <v>13</v>
      </c>
      <c r="D28" s="491" t="s">
        <v>107</v>
      </c>
      <c r="E28" s="14" t="s">
        <v>93</v>
      </c>
      <c r="F28" s="471">
        <v>70</v>
      </c>
      <c r="G28" s="472"/>
      <c r="H28" s="472"/>
      <c r="I28" s="41"/>
      <c r="J28" s="42"/>
      <c r="K28" s="468">
        <v>110</v>
      </c>
      <c r="L28" s="468">
        <v>280</v>
      </c>
      <c r="M28" s="390">
        <v>30</v>
      </c>
    </row>
    <row r="29" spans="2:13">
      <c r="B29" s="454"/>
      <c r="C29" s="474"/>
      <c r="D29" s="492"/>
      <c r="E29" s="14" t="s">
        <v>92</v>
      </c>
      <c r="F29" s="471">
        <v>80</v>
      </c>
      <c r="G29" s="472"/>
      <c r="H29" s="472"/>
      <c r="I29" s="41"/>
      <c r="J29" s="42"/>
      <c r="K29" s="477"/>
      <c r="L29" s="477"/>
      <c r="M29" s="390">
        <v>50</v>
      </c>
    </row>
    <row r="30" spans="2:13">
      <c r="B30" s="454"/>
      <c r="C30" s="474"/>
      <c r="D30" s="492"/>
      <c r="E30" s="14" t="s">
        <v>94</v>
      </c>
      <c r="F30" s="471">
        <v>140</v>
      </c>
      <c r="G30" s="472"/>
      <c r="H30" s="472"/>
      <c r="I30" s="41"/>
      <c r="J30" s="42"/>
      <c r="K30" s="477"/>
      <c r="L30" s="477"/>
      <c r="M30" s="390">
        <v>80</v>
      </c>
    </row>
    <row r="31" spans="2:13">
      <c r="B31" s="454"/>
      <c r="C31" s="474"/>
      <c r="D31" s="493"/>
      <c r="E31" s="14" t="s">
        <v>467</v>
      </c>
      <c r="F31" s="362"/>
      <c r="G31" s="363"/>
      <c r="H31" s="363">
        <v>300</v>
      </c>
      <c r="I31" s="44"/>
      <c r="J31" s="45"/>
      <c r="K31" s="477"/>
      <c r="L31" s="477"/>
      <c r="M31" s="390">
        <v>200</v>
      </c>
    </row>
    <row r="32" spans="2:13">
      <c r="B32" s="454"/>
      <c r="C32" s="474"/>
      <c r="D32" s="513" t="s">
        <v>105</v>
      </c>
      <c r="E32" s="14" t="s">
        <v>93</v>
      </c>
      <c r="F32" s="469" t="s">
        <v>97</v>
      </c>
      <c r="G32" s="473"/>
      <c r="H32" s="473"/>
      <c r="I32" s="473"/>
      <c r="J32" s="484"/>
      <c r="K32" s="477"/>
      <c r="L32" s="477"/>
      <c r="M32" s="470" t="s">
        <v>96</v>
      </c>
    </row>
    <row r="33" spans="2:13">
      <c r="B33" s="454"/>
      <c r="C33" s="474"/>
      <c r="D33" s="514"/>
      <c r="E33" s="14" t="s">
        <v>92</v>
      </c>
      <c r="F33" s="485"/>
      <c r="G33" s="486"/>
      <c r="H33" s="486"/>
      <c r="I33" s="486"/>
      <c r="J33" s="487"/>
      <c r="K33" s="477"/>
      <c r="L33" s="477"/>
      <c r="M33" s="470"/>
    </row>
    <row r="34" spans="2:13">
      <c r="B34" s="454"/>
      <c r="C34" s="475"/>
      <c r="D34" s="515"/>
      <c r="E34" s="14" t="s">
        <v>94</v>
      </c>
      <c r="F34" s="488"/>
      <c r="G34" s="489"/>
      <c r="H34" s="489"/>
      <c r="I34" s="489"/>
      <c r="J34" s="490"/>
      <c r="K34" s="478"/>
      <c r="L34" s="478"/>
      <c r="M34" s="470"/>
    </row>
    <row r="35" spans="2:13">
      <c r="B35" s="454"/>
      <c r="C35" s="54" t="s">
        <v>540</v>
      </c>
      <c r="D35" s="54"/>
      <c r="E35" s="35"/>
      <c r="F35" s="35"/>
      <c r="G35" s="35"/>
      <c r="H35" s="35"/>
      <c r="I35" s="35"/>
      <c r="J35" s="35"/>
      <c r="K35" s="35"/>
      <c r="L35" s="35"/>
      <c r="M35" s="391" t="s">
        <v>485</v>
      </c>
    </row>
    <row r="36" spans="2:13" ht="27" customHeight="1">
      <c r="B36" s="454"/>
      <c r="C36" s="275" t="s">
        <v>2</v>
      </c>
      <c r="D36" s="268" t="s">
        <v>102</v>
      </c>
      <c r="E36" s="268" t="s">
        <v>2</v>
      </c>
      <c r="F36" s="481" t="s">
        <v>486</v>
      </c>
      <c r="G36" s="482"/>
      <c r="H36" s="482"/>
      <c r="I36" s="482"/>
      <c r="J36" s="483"/>
      <c r="K36" s="364" t="s">
        <v>361</v>
      </c>
      <c r="L36" s="364" t="s">
        <v>362</v>
      </c>
      <c r="M36" s="389" t="s">
        <v>466</v>
      </c>
    </row>
    <row r="37" spans="2:13">
      <c r="B37" s="454"/>
      <c r="C37" s="476" t="s">
        <v>12</v>
      </c>
      <c r="D37" s="367" t="s">
        <v>348</v>
      </c>
      <c r="E37" s="504" t="s">
        <v>489</v>
      </c>
      <c r="F37" s="471">
        <v>9000</v>
      </c>
      <c r="G37" s="472"/>
      <c r="H37" s="472"/>
      <c r="I37" s="41"/>
      <c r="J37" s="42"/>
      <c r="K37" s="501">
        <v>11000</v>
      </c>
      <c r="L37" s="501">
        <v>28000</v>
      </c>
      <c r="M37" s="392">
        <v>4000</v>
      </c>
    </row>
    <row r="38" spans="2:13" ht="27">
      <c r="B38" s="454"/>
      <c r="C38" s="474"/>
      <c r="D38" s="367" t="s">
        <v>104</v>
      </c>
      <c r="E38" s="505"/>
      <c r="F38" s="469" t="s">
        <v>98</v>
      </c>
      <c r="G38" s="473"/>
      <c r="H38" s="473"/>
      <c r="I38" s="473"/>
      <c r="J38" s="484"/>
      <c r="K38" s="507"/>
      <c r="L38" s="507"/>
      <c r="M38" s="386" t="s">
        <v>96</v>
      </c>
    </row>
    <row r="39" spans="2:13" ht="40.5">
      <c r="B39" s="454"/>
      <c r="C39" s="476" t="s">
        <v>13</v>
      </c>
      <c r="D39" s="367" t="s">
        <v>107</v>
      </c>
      <c r="E39" s="505"/>
      <c r="F39" s="471">
        <v>7000</v>
      </c>
      <c r="G39" s="472"/>
      <c r="H39" s="472"/>
      <c r="I39" s="41"/>
      <c r="J39" s="42"/>
      <c r="K39" s="501">
        <v>11000</v>
      </c>
      <c r="L39" s="501">
        <v>28000</v>
      </c>
      <c r="M39" s="392">
        <v>3000</v>
      </c>
    </row>
    <row r="40" spans="2:13" ht="27">
      <c r="B40" s="454"/>
      <c r="C40" s="475"/>
      <c r="D40" s="366" t="s">
        <v>105</v>
      </c>
      <c r="E40" s="506"/>
      <c r="F40" s="471" t="s">
        <v>97</v>
      </c>
      <c r="G40" s="472"/>
      <c r="H40" s="472"/>
      <c r="I40" s="472"/>
      <c r="J40" s="503"/>
      <c r="K40" s="502"/>
      <c r="L40" s="502"/>
      <c r="M40" s="386" t="s">
        <v>96</v>
      </c>
    </row>
    <row r="41" spans="2:13">
      <c r="B41" s="454"/>
      <c r="C41" s="54" t="s">
        <v>541</v>
      </c>
      <c r="D41" s="54"/>
      <c r="E41" s="35"/>
      <c r="F41" s="35"/>
      <c r="G41" s="35"/>
      <c r="H41" s="35"/>
      <c r="I41" s="35"/>
      <c r="J41" s="35"/>
      <c r="K41" s="35"/>
      <c r="L41" s="35"/>
      <c r="M41" s="391" t="s">
        <v>538</v>
      </c>
    </row>
    <row r="42" spans="2:13" ht="27">
      <c r="B42" s="454"/>
      <c r="C42" s="275" t="s">
        <v>2</v>
      </c>
      <c r="D42" s="268" t="s">
        <v>102</v>
      </c>
      <c r="E42" s="268" t="s">
        <v>2</v>
      </c>
      <c r="F42" s="481" t="s">
        <v>486</v>
      </c>
      <c r="G42" s="482"/>
      <c r="H42" s="482"/>
      <c r="I42" s="482"/>
      <c r="J42" s="483"/>
      <c r="K42" s="364" t="s">
        <v>361</v>
      </c>
      <c r="L42" s="364" t="s">
        <v>362</v>
      </c>
      <c r="M42" s="389" t="s">
        <v>466</v>
      </c>
    </row>
    <row r="43" spans="2:13">
      <c r="B43" s="454"/>
      <c r="C43" s="476" t="s">
        <v>12</v>
      </c>
      <c r="D43" s="367" t="s">
        <v>348</v>
      </c>
      <c r="E43" s="504" t="s">
        <v>489</v>
      </c>
      <c r="F43" s="471">
        <v>170</v>
      </c>
      <c r="G43" s="472"/>
      <c r="H43" s="472"/>
      <c r="I43" s="41"/>
      <c r="J43" s="42"/>
      <c r="K43" s="501">
        <v>110</v>
      </c>
      <c r="L43" s="501">
        <v>280</v>
      </c>
      <c r="M43" s="392">
        <v>80</v>
      </c>
    </row>
    <row r="44" spans="2:13" ht="27">
      <c r="B44" s="454"/>
      <c r="C44" s="474"/>
      <c r="D44" s="367" t="s">
        <v>104</v>
      </c>
      <c r="E44" s="505"/>
      <c r="F44" s="469" t="s">
        <v>98</v>
      </c>
      <c r="G44" s="473"/>
      <c r="H44" s="473"/>
      <c r="I44" s="473"/>
      <c r="J44" s="484"/>
      <c r="K44" s="507"/>
      <c r="L44" s="507"/>
      <c r="M44" s="386" t="s">
        <v>96</v>
      </c>
    </row>
    <row r="45" spans="2:13" ht="40.5">
      <c r="B45" s="454"/>
      <c r="C45" s="476" t="s">
        <v>13</v>
      </c>
      <c r="D45" s="367" t="s">
        <v>107</v>
      </c>
      <c r="E45" s="505"/>
      <c r="F45" s="471">
        <v>130</v>
      </c>
      <c r="G45" s="472"/>
      <c r="H45" s="472"/>
      <c r="I45" s="41"/>
      <c r="J45" s="42"/>
      <c r="K45" s="501">
        <v>110</v>
      </c>
      <c r="L45" s="501">
        <v>280</v>
      </c>
      <c r="M45" s="392">
        <v>70</v>
      </c>
    </row>
    <row r="46" spans="2:13" ht="27.75" thickBot="1">
      <c r="B46" s="463"/>
      <c r="C46" s="508"/>
      <c r="D46" s="385" t="s">
        <v>105</v>
      </c>
      <c r="E46" s="512"/>
      <c r="F46" s="496" t="s">
        <v>97</v>
      </c>
      <c r="G46" s="510"/>
      <c r="H46" s="510"/>
      <c r="I46" s="510"/>
      <c r="J46" s="511"/>
      <c r="K46" s="509"/>
      <c r="L46" s="509"/>
      <c r="M46" s="387" t="s">
        <v>96</v>
      </c>
    </row>
    <row r="47" spans="2:13" ht="16.5" customHeight="1">
      <c r="B47" s="64" t="s">
        <v>360</v>
      </c>
      <c r="C47" s="256"/>
      <c r="D47" s="255"/>
      <c r="E47" s="46"/>
      <c r="F47" s="63"/>
      <c r="G47" s="63"/>
      <c r="H47" s="63"/>
      <c r="I47" s="63"/>
      <c r="J47" s="63"/>
      <c r="K47" s="63"/>
      <c r="L47" s="46"/>
      <c r="M47" s="63"/>
    </row>
    <row r="48" spans="2:13">
      <c r="B48" s="64" t="s">
        <v>484</v>
      </c>
      <c r="C48" s="256"/>
      <c r="D48" s="255"/>
      <c r="E48" s="46"/>
      <c r="F48" s="63"/>
      <c r="G48" s="63"/>
      <c r="H48" s="63"/>
      <c r="I48" s="63"/>
      <c r="J48" s="63"/>
      <c r="K48" s="63"/>
      <c r="L48" s="46"/>
      <c r="M48" s="63"/>
    </row>
    <row r="49" spans="2:13">
      <c r="B49" s="64" t="s">
        <v>483</v>
      </c>
      <c r="C49" s="256"/>
      <c r="D49" s="255"/>
      <c r="E49" s="46"/>
      <c r="F49" s="63"/>
      <c r="G49" s="63"/>
      <c r="H49" s="63"/>
      <c r="I49" s="63"/>
      <c r="J49" s="63"/>
      <c r="K49" s="63"/>
      <c r="L49" s="46"/>
      <c r="M49" s="63"/>
    </row>
    <row r="50" spans="2:13">
      <c r="B50" s="64" t="s">
        <v>468</v>
      </c>
      <c r="C50" s="256"/>
      <c r="D50" s="255"/>
      <c r="E50" s="46"/>
      <c r="F50" s="63"/>
      <c r="G50" s="63"/>
      <c r="H50" s="63"/>
      <c r="I50" s="63"/>
      <c r="J50" s="63"/>
      <c r="K50" s="63"/>
      <c r="L50" s="46"/>
      <c r="M50" s="63"/>
    </row>
    <row r="51" spans="2:13">
      <c r="B51" s="64" t="s">
        <v>469</v>
      </c>
      <c r="C51" s="256"/>
      <c r="D51" s="255"/>
      <c r="E51" s="46"/>
      <c r="F51" s="63"/>
      <c r="G51" s="63"/>
      <c r="H51" s="63"/>
      <c r="I51" s="63"/>
      <c r="J51" s="63"/>
      <c r="K51" s="63"/>
      <c r="L51" s="46"/>
      <c r="M51" s="63"/>
    </row>
    <row r="52" spans="2:13">
      <c r="B52" s="64"/>
      <c r="C52" s="256"/>
      <c r="D52" s="255"/>
      <c r="E52" s="46"/>
      <c r="F52" s="63"/>
      <c r="G52" s="63"/>
      <c r="H52" s="63"/>
      <c r="I52" s="63"/>
      <c r="J52" s="63"/>
      <c r="K52" s="63"/>
      <c r="L52" s="46"/>
      <c r="M52" s="63"/>
    </row>
    <row r="53" spans="2:13">
      <c r="B53" s="53" t="s">
        <v>101</v>
      </c>
      <c r="C53" s="50"/>
      <c r="D53" s="50"/>
      <c r="E53" s="49"/>
      <c r="F53" s="63"/>
      <c r="G53" s="63"/>
      <c r="H53" s="63"/>
      <c r="I53" s="63"/>
      <c r="J53" s="63"/>
      <c r="K53" s="63"/>
      <c r="L53" s="46"/>
      <c r="M53" s="63"/>
    </row>
    <row r="54" spans="2:13">
      <c r="B54" s="51" t="s">
        <v>93</v>
      </c>
      <c r="C54" s="52" t="s">
        <v>100</v>
      </c>
      <c r="D54" s="52"/>
      <c r="E54" s="56"/>
      <c r="F54" s="48"/>
      <c r="G54" s="48"/>
      <c r="H54" s="63"/>
      <c r="I54" s="63"/>
      <c r="J54" s="63"/>
      <c r="K54" s="63"/>
      <c r="L54" s="46"/>
      <c r="M54" s="63"/>
    </row>
    <row r="55" spans="2:13">
      <c r="B55" s="51" t="s">
        <v>92</v>
      </c>
      <c r="C55" s="52" t="s">
        <v>106</v>
      </c>
      <c r="D55" s="52"/>
      <c r="E55" s="56"/>
      <c r="F55" s="48"/>
      <c r="G55" s="48"/>
      <c r="H55" s="63"/>
      <c r="I55" s="63"/>
      <c r="J55" s="63"/>
      <c r="K55" s="63"/>
      <c r="L55" s="46"/>
      <c r="M55" s="63"/>
    </row>
    <row r="56" spans="2:13">
      <c r="B56" s="51" t="s">
        <v>94</v>
      </c>
      <c r="C56" s="52" t="s">
        <v>401</v>
      </c>
      <c r="D56" s="52"/>
      <c r="E56" s="56"/>
      <c r="F56" s="48"/>
      <c r="G56" s="48"/>
      <c r="H56" s="63"/>
      <c r="I56" s="63"/>
      <c r="J56" s="63"/>
      <c r="K56" s="63"/>
      <c r="L56" s="46"/>
      <c r="M56" s="63"/>
    </row>
    <row r="57" spans="2:13" ht="17.25" thickBot="1">
      <c r="B57" s="254"/>
      <c r="H57" s="63"/>
      <c r="I57" s="63"/>
      <c r="J57" s="63"/>
      <c r="K57" s="63"/>
      <c r="L57" s="46"/>
      <c r="M57" s="63"/>
    </row>
    <row r="58" spans="2:13">
      <c r="B58" s="263"/>
      <c r="C58" s="264" t="s">
        <v>2</v>
      </c>
      <c r="D58" s="265" t="s">
        <v>102</v>
      </c>
      <c r="E58" s="266" t="s">
        <v>2</v>
      </c>
      <c r="F58" s="267" t="s">
        <v>351</v>
      </c>
      <c r="G58" s="314" t="s">
        <v>352</v>
      </c>
      <c r="H58" s="276" t="s">
        <v>156</v>
      </c>
      <c r="I58" s="63"/>
      <c r="J58" s="63"/>
      <c r="K58" s="46"/>
      <c r="L58" s="63"/>
      <c r="M58" s="1"/>
    </row>
    <row r="59" spans="2:13">
      <c r="B59" s="499" t="s">
        <v>371</v>
      </c>
      <c r="C59" s="497" t="s">
        <v>12</v>
      </c>
      <c r="D59" s="494" t="s">
        <v>518</v>
      </c>
      <c r="E59" s="14" t="s">
        <v>349</v>
      </c>
      <c r="F59" s="257" t="s">
        <v>353</v>
      </c>
      <c r="G59" s="471" t="s">
        <v>355</v>
      </c>
      <c r="H59" s="470" t="s">
        <v>369</v>
      </c>
      <c r="I59" s="63"/>
      <c r="J59" s="63"/>
      <c r="K59" s="46"/>
      <c r="L59" s="63"/>
      <c r="M59" s="1"/>
    </row>
    <row r="60" spans="2:13">
      <c r="B60" s="499"/>
      <c r="C60" s="497"/>
      <c r="D60" s="494"/>
      <c r="E60" s="14" t="s">
        <v>350</v>
      </c>
      <c r="F60" s="257" t="s">
        <v>354</v>
      </c>
      <c r="G60" s="471"/>
      <c r="H60" s="470"/>
      <c r="I60" s="63"/>
      <c r="J60" s="63"/>
      <c r="K60" s="46"/>
      <c r="L60" s="63"/>
      <c r="M60" s="1"/>
    </row>
    <row r="61" spans="2:13" ht="46.9" customHeight="1">
      <c r="B61" s="499"/>
      <c r="C61" s="497" t="s">
        <v>13</v>
      </c>
      <c r="D61" s="494" t="s">
        <v>356</v>
      </c>
      <c r="E61" s="14" t="s">
        <v>349</v>
      </c>
      <c r="F61" s="257" t="s">
        <v>357</v>
      </c>
      <c r="G61" s="471" t="s">
        <v>359</v>
      </c>
      <c r="H61" s="479" t="s">
        <v>370</v>
      </c>
      <c r="I61" s="63"/>
      <c r="J61" s="63"/>
      <c r="K61" s="46"/>
      <c r="L61" s="63"/>
      <c r="M61" s="1"/>
    </row>
    <row r="62" spans="2:13" ht="17.25" thickBot="1">
      <c r="B62" s="500"/>
      <c r="C62" s="498"/>
      <c r="D62" s="495"/>
      <c r="E62" s="55" t="s">
        <v>350</v>
      </c>
      <c r="F62" s="258" t="s">
        <v>358</v>
      </c>
      <c r="G62" s="496"/>
      <c r="H62" s="480"/>
      <c r="I62" s="63"/>
      <c r="J62" s="63"/>
      <c r="K62" s="46"/>
      <c r="L62" s="63"/>
      <c r="M62" s="1"/>
    </row>
    <row r="63" spans="2:13">
      <c r="B63" s="254" t="s">
        <v>368</v>
      </c>
      <c r="C63" s="47"/>
      <c r="D63" s="255"/>
      <c r="E63" s="46"/>
      <c r="F63" s="63"/>
      <c r="G63" s="63"/>
      <c r="H63" s="63"/>
      <c r="I63" s="63"/>
      <c r="J63" s="63"/>
      <c r="K63" s="63"/>
      <c r="L63" s="46"/>
      <c r="M63" s="63"/>
    </row>
  </sheetData>
  <mergeCells count="74">
    <mergeCell ref="B5:B46"/>
    <mergeCell ref="C43:C44"/>
    <mergeCell ref="E43:E46"/>
    <mergeCell ref="F43:H43"/>
    <mergeCell ref="K43:K44"/>
    <mergeCell ref="C39:C40"/>
    <mergeCell ref="F39:H39"/>
    <mergeCell ref="K39:K40"/>
    <mergeCell ref="D7:D9"/>
    <mergeCell ref="D10:D12"/>
    <mergeCell ref="D13:D15"/>
    <mergeCell ref="D16:D18"/>
    <mergeCell ref="D25:D27"/>
    <mergeCell ref="C28:C34"/>
    <mergeCell ref="C21:C27"/>
    <mergeCell ref="D32:D34"/>
    <mergeCell ref="L43:L44"/>
    <mergeCell ref="F44:J44"/>
    <mergeCell ref="C45:C46"/>
    <mergeCell ref="F45:H45"/>
    <mergeCell ref="K45:K46"/>
    <mergeCell ref="L45:L46"/>
    <mergeCell ref="F46:J46"/>
    <mergeCell ref="C37:C38"/>
    <mergeCell ref="L39:L40"/>
    <mergeCell ref="F40:J40"/>
    <mergeCell ref="E37:E40"/>
    <mergeCell ref="L37:L38"/>
    <mergeCell ref="F38:J38"/>
    <mergeCell ref="K37:K38"/>
    <mergeCell ref="D61:D62"/>
    <mergeCell ref="G61:G62"/>
    <mergeCell ref="C61:C62"/>
    <mergeCell ref="C59:C60"/>
    <mergeCell ref="B59:B62"/>
    <mergeCell ref="D59:D60"/>
    <mergeCell ref="F42:J42"/>
    <mergeCell ref="D21:D24"/>
    <mergeCell ref="D28:D31"/>
    <mergeCell ref="G59:G60"/>
    <mergeCell ref="F20:J20"/>
    <mergeCell ref="H59:H60"/>
    <mergeCell ref="F22:H22"/>
    <mergeCell ref="H61:H62"/>
    <mergeCell ref="F36:J36"/>
    <mergeCell ref="F37:H37"/>
    <mergeCell ref="M32:M34"/>
    <mergeCell ref="F25:J27"/>
    <mergeCell ref="F32:J34"/>
    <mergeCell ref="M25:M27"/>
    <mergeCell ref="K28:K34"/>
    <mergeCell ref="L28:L34"/>
    <mergeCell ref="K21:K27"/>
    <mergeCell ref="L21:L27"/>
    <mergeCell ref="F21:H21"/>
    <mergeCell ref="F30:H30"/>
    <mergeCell ref="F29:H29"/>
    <mergeCell ref="F28:H28"/>
    <mergeCell ref="F23:H23"/>
    <mergeCell ref="C4:M4"/>
    <mergeCell ref="F18:H18"/>
    <mergeCell ref="F17:H17"/>
    <mergeCell ref="F16:H16"/>
    <mergeCell ref="M10:M12"/>
    <mergeCell ref="M16:M18"/>
    <mergeCell ref="F12:H12"/>
    <mergeCell ref="F11:H11"/>
    <mergeCell ref="F10:H10"/>
    <mergeCell ref="C13:C18"/>
    <mergeCell ref="C7:C12"/>
    <mergeCell ref="L7:L12"/>
    <mergeCell ref="K7:K12"/>
    <mergeCell ref="K13:K18"/>
    <mergeCell ref="L13:L18"/>
  </mergeCells>
  <phoneticPr fontId="2" type="noConversion"/>
  <pageMargins left="0.7" right="0.7" top="0.75" bottom="0.75" header="0.3" footer="0.3"/>
  <pageSetup paperSize="9" scale="52" fitToWidth="0" orientation="portrait" r:id="rId1"/>
  <headerFooter>
    <oddFooter>&amp;C&amp;P&amp;R&amp;D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A96E5-1D64-4D15-AF5D-CF2944F7EE20}">
  <sheetPr>
    <tabColor rgb="FF002060"/>
  </sheetPr>
  <dimension ref="A1:Y92"/>
  <sheetViews>
    <sheetView showGridLines="0" view="pageBreakPreview" zoomScaleNormal="80" zoomScaleSheetLayoutView="100" workbookViewId="0">
      <selection activeCell="C24" sqref="C24"/>
    </sheetView>
  </sheetViews>
  <sheetFormatPr defaultColWidth="10" defaultRowHeight="19.5"/>
  <cols>
    <col min="1" max="1" width="1.5" style="118" customWidth="1"/>
    <col min="2" max="2" width="21.125" style="118" customWidth="1"/>
    <col min="3" max="3" width="115.75" style="118" customWidth="1"/>
    <col min="4" max="4" width="1.75" style="118" customWidth="1"/>
    <col min="5" max="11" width="18.125" style="118" customWidth="1"/>
    <col min="12" max="12" width="1.75" style="118" customWidth="1"/>
    <col min="13" max="13" width="12.875" style="118" customWidth="1"/>
    <col min="14" max="19" width="16.75" style="118" customWidth="1"/>
    <col min="20" max="20" width="13.625" style="118" customWidth="1"/>
    <col min="21" max="21" width="25.625" style="118" bestFit="1" customWidth="1"/>
    <col min="22" max="22" width="14.125" style="118" bestFit="1" customWidth="1"/>
    <col min="23" max="23" width="10" style="118"/>
    <col min="24" max="24" width="14.125" style="118" bestFit="1" customWidth="1"/>
    <col min="25" max="16384" width="10" style="118"/>
  </cols>
  <sheetData>
    <row r="1" spans="1:12">
      <c r="C1" s="119"/>
    </row>
    <row r="2" spans="1:12">
      <c r="C2" s="119"/>
    </row>
    <row r="3" spans="1:12">
      <c r="C3" s="119"/>
    </row>
    <row r="4" spans="1:12" ht="21" customHeight="1">
      <c r="A4" s="152" t="s">
        <v>146</v>
      </c>
      <c r="B4" s="153"/>
      <c r="C4" s="153"/>
      <c r="D4" s="151"/>
      <c r="E4" s="120"/>
      <c r="F4" s="120"/>
      <c r="G4" s="120"/>
      <c r="H4" s="120"/>
      <c r="I4" s="120"/>
      <c r="J4" s="120"/>
      <c r="K4" s="120"/>
      <c r="L4" s="151"/>
    </row>
    <row r="5" spans="1:12" ht="23.25" customHeight="1" thickBot="1">
      <c r="B5" s="121" t="s">
        <v>261</v>
      </c>
    </row>
    <row r="6" spans="1:12" ht="20.25" thickBot="1">
      <c r="B6" s="157" t="s">
        <v>2</v>
      </c>
      <c r="C6" s="160" t="s">
        <v>5</v>
      </c>
      <c r="D6" s="159"/>
      <c r="E6" s="156" t="s">
        <v>147</v>
      </c>
      <c r="F6" s="156" t="s">
        <v>148</v>
      </c>
      <c r="G6" s="156" t="s">
        <v>149</v>
      </c>
      <c r="H6" s="156" t="s">
        <v>150</v>
      </c>
      <c r="I6" s="156" t="s">
        <v>151</v>
      </c>
      <c r="J6" s="156" t="s">
        <v>152</v>
      </c>
      <c r="K6" s="156" t="s">
        <v>153</v>
      </c>
      <c r="L6" s="159"/>
    </row>
    <row r="7" spans="1:12" s="122" customFormat="1" ht="18" thickTop="1">
      <c r="B7" s="538" t="s">
        <v>154</v>
      </c>
      <c r="C7" s="161" t="s">
        <v>155</v>
      </c>
    </row>
    <row r="8" spans="1:12" s="122" customFormat="1" ht="17.25">
      <c r="B8" s="539"/>
      <c r="C8" s="162" t="s">
        <v>372</v>
      </c>
    </row>
    <row r="9" spans="1:12" s="122" customFormat="1" ht="107.25" customHeight="1">
      <c r="B9" s="539"/>
      <c r="C9" s="163"/>
    </row>
    <row r="10" spans="1:12" s="122" customFormat="1" ht="17.25">
      <c r="B10" s="539"/>
      <c r="C10" s="164" t="s">
        <v>262</v>
      </c>
    </row>
    <row r="11" spans="1:12" s="122" customFormat="1" ht="17.25">
      <c r="B11" s="540"/>
      <c r="C11" s="165" t="s">
        <v>263</v>
      </c>
    </row>
    <row r="12" spans="1:12" s="122" customFormat="1" ht="17.25">
      <c r="B12" s="541" t="s">
        <v>156</v>
      </c>
      <c r="C12" s="166" t="s">
        <v>155</v>
      </c>
    </row>
    <row r="13" spans="1:12" s="122" customFormat="1" ht="17.25">
      <c r="B13" s="542"/>
      <c r="C13" s="167" t="s">
        <v>264</v>
      </c>
    </row>
    <row r="14" spans="1:12" s="122" customFormat="1" ht="17.25">
      <c r="B14" s="542"/>
      <c r="C14" s="167" t="s">
        <v>265</v>
      </c>
    </row>
    <row r="15" spans="1:12" s="122" customFormat="1" ht="17.25">
      <c r="B15" s="542"/>
      <c r="C15" s="167" t="s">
        <v>266</v>
      </c>
    </row>
    <row r="16" spans="1:12" s="122" customFormat="1" ht="17.25">
      <c r="B16" s="542"/>
      <c r="C16" s="168" t="s">
        <v>267</v>
      </c>
    </row>
    <row r="17" spans="2:3" s="122" customFormat="1" ht="17.25">
      <c r="B17" s="542"/>
      <c r="C17" s="164" t="s">
        <v>268</v>
      </c>
    </row>
    <row r="18" spans="2:3" s="122" customFormat="1" ht="68.45" customHeight="1">
      <c r="B18" s="543"/>
      <c r="C18" s="365" t="s">
        <v>406</v>
      </c>
    </row>
    <row r="19" spans="2:3" s="122" customFormat="1" ht="17.25">
      <c r="B19" s="541" t="s">
        <v>410</v>
      </c>
      <c r="C19" s="170" t="s">
        <v>519</v>
      </c>
    </row>
    <row r="20" spans="2:3" s="122" customFormat="1" ht="17.25">
      <c r="B20" s="542"/>
      <c r="C20" s="168" t="s">
        <v>411</v>
      </c>
    </row>
    <row r="21" spans="2:3" s="122" customFormat="1" ht="17.25">
      <c r="B21" s="542"/>
      <c r="C21" s="167" t="s">
        <v>407</v>
      </c>
    </row>
    <row r="22" spans="2:3" s="122" customFormat="1" ht="17.25">
      <c r="B22" s="542"/>
      <c r="C22" s="167" t="s">
        <v>409</v>
      </c>
    </row>
    <row r="23" spans="2:3" s="122" customFormat="1" ht="17.25">
      <c r="B23" s="542"/>
      <c r="C23" s="170" t="s">
        <v>408</v>
      </c>
    </row>
    <row r="24" spans="2:3" s="122" customFormat="1" ht="17.25">
      <c r="B24" s="543"/>
      <c r="C24" s="165" t="s">
        <v>412</v>
      </c>
    </row>
    <row r="25" spans="2:3" s="122" customFormat="1" ht="17.25">
      <c r="B25" s="544" t="s">
        <v>157</v>
      </c>
      <c r="C25" s="169" t="s">
        <v>269</v>
      </c>
    </row>
    <row r="26" spans="2:3" s="122" customFormat="1" ht="17.25">
      <c r="B26" s="545"/>
      <c r="C26" s="168" t="s">
        <v>270</v>
      </c>
    </row>
    <row r="27" spans="2:3" s="122" customFormat="1" ht="17.25">
      <c r="B27" s="545"/>
      <c r="C27" s="170" t="s">
        <v>271</v>
      </c>
    </row>
    <row r="28" spans="2:3" s="122" customFormat="1" ht="17.25">
      <c r="B28" s="545"/>
      <c r="C28" s="170" t="s">
        <v>272</v>
      </c>
    </row>
    <row r="29" spans="2:3" s="122" customFormat="1" ht="17.25">
      <c r="B29" s="545"/>
      <c r="C29" s="170" t="s">
        <v>273</v>
      </c>
    </row>
    <row r="30" spans="2:3" s="122" customFormat="1" ht="17.25">
      <c r="B30" s="545"/>
      <c r="C30" s="164" t="s">
        <v>274</v>
      </c>
    </row>
    <row r="31" spans="2:3" s="122" customFormat="1" ht="17.25">
      <c r="B31" s="545"/>
      <c r="C31" s="168" t="s">
        <v>275</v>
      </c>
    </row>
    <row r="32" spans="2:3" s="122" customFormat="1" ht="17.25">
      <c r="B32" s="545"/>
      <c r="C32" s="170" t="s">
        <v>276</v>
      </c>
    </row>
    <row r="33" spans="2:3" s="122" customFormat="1" ht="17.25">
      <c r="B33" s="546"/>
      <c r="C33" s="165" t="s">
        <v>277</v>
      </c>
    </row>
    <row r="34" spans="2:3" s="122" customFormat="1" ht="17.25">
      <c r="B34" s="544" t="s">
        <v>158</v>
      </c>
      <c r="C34" s="166" t="s">
        <v>159</v>
      </c>
    </row>
    <row r="35" spans="2:3" s="122" customFormat="1" ht="17.25">
      <c r="B35" s="545"/>
      <c r="C35" s="170" t="s">
        <v>278</v>
      </c>
    </row>
    <row r="36" spans="2:3" s="122" customFormat="1" ht="17.25">
      <c r="B36" s="545"/>
      <c r="C36" s="170" t="s">
        <v>279</v>
      </c>
    </row>
    <row r="37" spans="2:3" s="122" customFormat="1" ht="17.25">
      <c r="B37" s="547"/>
      <c r="C37" s="167" t="s">
        <v>280</v>
      </c>
    </row>
    <row r="38" spans="2:3" s="122" customFormat="1" ht="17.25">
      <c r="B38" s="547"/>
      <c r="C38" s="167" t="s">
        <v>281</v>
      </c>
    </row>
    <row r="39" spans="2:3" s="122" customFormat="1" ht="17.25">
      <c r="B39" s="547"/>
      <c r="C39" s="170" t="s">
        <v>282</v>
      </c>
    </row>
    <row r="40" spans="2:3" s="122" customFormat="1" ht="17.25">
      <c r="B40" s="547"/>
      <c r="C40" s="170" t="s">
        <v>283</v>
      </c>
    </row>
    <row r="41" spans="2:3" s="122" customFormat="1" ht="17.25">
      <c r="B41" s="547"/>
      <c r="C41" s="170" t="s">
        <v>284</v>
      </c>
    </row>
    <row r="42" spans="2:3" s="122" customFormat="1" ht="17.25">
      <c r="B42" s="548"/>
      <c r="C42" s="170" t="s">
        <v>285</v>
      </c>
    </row>
    <row r="43" spans="2:3" s="122" customFormat="1" ht="17.25">
      <c r="B43" s="549" t="s">
        <v>160</v>
      </c>
      <c r="C43" s="171" t="s">
        <v>365</v>
      </c>
    </row>
    <row r="44" spans="2:3" s="122" customFormat="1" ht="17.25">
      <c r="B44" s="550"/>
      <c r="C44" s="172" t="s">
        <v>159</v>
      </c>
    </row>
    <row r="45" spans="2:3" s="122" customFormat="1" ht="17.25">
      <c r="B45" s="550"/>
      <c r="C45" s="173" t="s">
        <v>286</v>
      </c>
    </row>
    <row r="46" spans="2:3" s="122" customFormat="1" ht="17.25">
      <c r="B46" s="550"/>
      <c r="C46" s="174" t="s">
        <v>260</v>
      </c>
    </row>
    <row r="47" spans="2:3" s="122" customFormat="1" ht="17.25">
      <c r="B47" s="550"/>
      <c r="C47" s="175" t="s">
        <v>287</v>
      </c>
    </row>
    <row r="48" spans="2:3" s="122" customFormat="1" ht="23.25" customHeight="1">
      <c r="B48" s="550"/>
      <c r="C48" s="176" t="s">
        <v>288</v>
      </c>
    </row>
    <row r="49" spans="2:19" s="122" customFormat="1" ht="54" customHeight="1">
      <c r="B49" s="550"/>
      <c r="C49" s="177"/>
    </row>
    <row r="50" spans="2:19" s="122" customFormat="1" ht="17.25">
      <c r="B50" s="550"/>
      <c r="C50" s="174" t="s">
        <v>289</v>
      </c>
    </row>
    <row r="51" spans="2:19" s="122" customFormat="1" ht="17.25">
      <c r="B51" s="550"/>
      <c r="C51" s="174" t="s">
        <v>290</v>
      </c>
    </row>
    <row r="52" spans="2:19" s="122" customFormat="1" ht="17.25">
      <c r="B52" s="551"/>
      <c r="C52" s="174" t="s">
        <v>291</v>
      </c>
    </row>
    <row r="53" spans="2:19" s="122" customFormat="1" ht="17.25">
      <c r="B53" s="532" t="s">
        <v>161</v>
      </c>
      <c r="C53" s="171" t="s">
        <v>292</v>
      </c>
    </row>
    <row r="54" spans="2:19" s="122" customFormat="1" ht="17.25">
      <c r="B54" s="533"/>
      <c r="C54" s="176" t="s">
        <v>159</v>
      </c>
    </row>
    <row r="55" spans="2:19" s="122" customFormat="1" ht="17.25">
      <c r="B55" s="533"/>
      <c r="C55" s="167" t="s">
        <v>293</v>
      </c>
    </row>
    <row r="56" spans="2:19" s="122" customFormat="1" ht="17.25">
      <c r="B56" s="533"/>
      <c r="C56" s="176" t="s">
        <v>294</v>
      </c>
    </row>
    <row r="57" spans="2:19" s="122" customFormat="1" ht="94.5" customHeight="1">
      <c r="B57" s="533"/>
      <c r="C57" s="178"/>
    </row>
    <row r="58" spans="2:19" s="122" customFormat="1" ht="17.25">
      <c r="B58" s="534"/>
      <c r="C58" s="174" t="s">
        <v>289</v>
      </c>
    </row>
    <row r="59" spans="2:19" s="122" customFormat="1" ht="229.15" customHeight="1" thickBot="1">
      <c r="B59" s="179" t="s">
        <v>162</v>
      </c>
      <c r="C59" s="180"/>
    </row>
    <row r="60" spans="2:19" ht="23.25" customHeight="1"/>
    <row r="61" spans="2:19" ht="23.25" customHeight="1"/>
    <row r="62" spans="2:19">
      <c r="M62" s="123" t="s">
        <v>2</v>
      </c>
      <c r="N62" s="535" t="s">
        <v>93</v>
      </c>
      <c r="O62" s="535"/>
      <c r="P62" s="535" t="s">
        <v>92</v>
      </c>
      <c r="Q62" s="535"/>
      <c r="R62" s="535" t="s">
        <v>163</v>
      </c>
      <c r="S62" s="535"/>
    </row>
    <row r="63" spans="2:19" ht="34.5">
      <c r="M63" s="124" t="s">
        <v>164</v>
      </c>
      <c r="N63" s="536" t="s">
        <v>165</v>
      </c>
      <c r="O63" s="537"/>
      <c r="P63" s="536" t="s">
        <v>166</v>
      </c>
      <c r="Q63" s="537"/>
      <c r="R63" s="536" t="s">
        <v>167</v>
      </c>
      <c r="S63" s="537"/>
    </row>
    <row r="64" spans="2:19">
      <c r="M64" s="529" t="s">
        <v>168</v>
      </c>
      <c r="N64" s="123" t="s">
        <v>169</v>
      </c>
      <c r="O64" s="123" t="s">
        <v>170</v>
      </c>
      <c r="P64" s="123" t="s">
        <v>169</v>
      </c>
      <c r="Q64" s="123" t="s">
        <v>170</v>
      </c>
      <c r="R64" s="123" t="s">
        <v>169</v>
      </c>
      <c r="S64" s="123" t="s">
        <v>170</v>
      </c>
    </row>
    <row r="65" spans="3:25" ht="33">
      <c r="M65" s="530"/>
      <c r="N65" s="125" t="s">
        <v>171</v>
      </c>
      <c r="O65" s="125" t="s">
        <v>172</v>
      </c>
      <c r="P65" s="125" t="s">
        <v>173</v>
      </c>
      <c r="Q65" s="125" t="s">
        <v>174</v>
      </c>
      <c r="R65" s="125" t="s">
        <v>165</v>
      </c>
      <c r="S65" s="125" t="s">
        <v>175</v>
      </c>
      <c r="U65" s="531" t="s">
        <v>176</v>
      </c>
      <c r="V65" s="531" t="s">
        <v>177</v>
      </c>
      <c r="W65" s="531"/>
      <c r="X65" s="531" t="s">
        <v>178</v>
      </c>
      <c r="Y65" s="531"/>
    </row>
    <row r="66" spans="3:25" ht="23.25" customHeight="1">
      <c r="M66" s="126"/>
      <c r="N66" s="122"/>
      <c r="O66" s="122"/>
      <c r="P66" s="122"/>
      <c r="Q66" s="122"/>
      <c r="U66" s="531"/>
      <c r="V66" s="127" t="s">
        <v>179</v>
      </c>
      <c r="W66" s="531" t="s">
        <v>180</v>
      </c>
      <c r="X66" s="127" t="s">
        <v>179</v>
      </c>
      <c r="Y66" s="531" t="s">
        <v>180</v>
      </c>
    </row>
    <row r="67" spans="3:25" ht="23.25" customHeight="1">
      <c r="U67" s="531"/>
      <c r="V67" s="128" t="s">
        <v>181</v>
      </c>
      <c r="W67" s="531"/>
      <c r="X67" s="128" t="s">
        <v>181</v>
      </c>
      <c r="Y67" s="531"/>
    </row>
    <row r="68" spans="3:25" ht="23.25" customHeight="1">
      <c r="U68" s="129" t="s">
        <v>182</v>
      </c>
      <c r="V68" s="528" t="s">
        <v>183</v>
      </c>
      <c r="W68" s="520" t="s">
        <v>184</v>
      </c>
      <c r="X68" s="528" t="s">
        <v>183</v>
      </c>
      <c r="Y68" s="520" t="s">
        <v>185</v>
      </c>
    </row>
    <row r="69" spans="3:25" ht="23.25" customHeight="1">
      <c r="C69" s="130"/>
      <c r="U69" s="129" t="s">
        <v>186</v>
      </c>
      <c r="V69" s="528"/>
      <c r="W69" s="520"/>
      <c r="X69" s="528"/>
      <c r="Y69" s="520"/>
    </row>
    <row r="70" spans="3:25" ht="23.25" customHeight="1">
      <c r="U70" s="129" t="s">
        <v>187</v>
      </c>
      <c r="V70" s="528" t="s">
        <v>188</v>
      </c>
      <c r="W70" s="520" t="s">
        <v>189</v>
      </c>
      <c r="X70" s="528" t="s">
        <v>188</v>
      </c>
      <c r="Y70" s="520" t="s">
        <v>185</v>
      </c>
    </row>
    <row r="71" spans="3:25" ht="23.25" customHeight="1">
      <c r="U71" s="129" t="s">
        <v>190</v>
      </c>
      <c r="V71" s="528"/>
      <c r="W71" s="520"/>
      <c r="X71" s="528"/>
      <c r="Y71" s="520"/>
    </row>
    <row r="72" spans="3:25">
      <c r="U72" s="129" t="s">
        <v>191</v>
      </c>
      <c r="V72" s="520" t="s">
        <v>192</v>
      </c>
      <c r="W72" s="520"/>
      <c r="X72" s="520"/>
      <c r="Y72" s="520"/>
    </row>
    <row r="73" spans="3:25" ht="18.600000000000001" customHeight="1">
      <c r="U73" s="129" t="s">
        <v>193</v>
      </c>
      <c r="V73" s="520"/>
      <c r="W73" s="520"/>
      <c r="X73" s="520"/>
      <c r="Y73" s="520"/>
    </row>
    <row r="74" spans="3:25" ht="23.25" customHeight="1">
      <c r="U74" s="521" t="s">
        <v>194</v>
      </c>
      <c r="V74" s="521"/>
      <c r="W74" s="521"/>
      <c r="X74" s="521"/>
      <c r="Y74" s="521"/>
    </row>
    <row r="75" spans="3:25" ht="23.25" customHeight="1">
      <c r="U75" s="521" t="s">
        <v>195</v>
      </c>
      <c r="V75" s="521"/>
      <c r="W75" s="521"/>
      <c r="X75" s="521"/>
      <c r="Y75" s="521"/>
    </row>
    <row r="76" spans="3:25" ht="23.25" customHeight="1" thickBot="1">
      <c r="M76" s="522" t="s">
        <v>2</v>
      </c>
      <c r="N76" s="523"/>
      <c r="O76" s="131" t="s">
        <v>93</v>
      </c>
      <c r="P76" s="131" t="s">
        <v>92</v>
      </c>
      <c r="Q76" s="132" t="s">
        <v>163</v>
      </c>
    </row>
    <row r="77" spans="3:25" ht="34.5">
      <c r="M77" s="524" t="s">
        <v>196</v>
      </c>
      <c r="N77" s="525"/>
      <c r="O77" s="133" t="s">
        <v>197</v>
      </c>
      <c r="P77" s="133" t="s">
        <v>198</v>
      </c>
      <c r="Q77" s="134" t="s">
        <v>199</v>
      </c>
    </row>
    <row r="78" spans="3:25" ht="34.5">
      <c r="M78" s="526" t="s">
        <v>200</v>
      </c>
      <c r="N78" s="527"/>
      <c r="O78" s="135" t="s">
        <v>201</v>
      </c>
      <c r="P78" s="135" t="s">
        <v>171</v>
      </c>
      <c r="Q78" s="136" t="s">
        <v>172</v>
      </c>
    </row>
    <row r="79" spans="3:25" ht="34.5">
      <c r="M79" s="516" t="s">
        <v>202</v>
      </c>
      <c r="N79" s="517"/>
      <c r="O79" s="137" t="s">
        <v>203</v>
      </c>
      <c r="P79" s="137" t="s">
        <v>197</v>
      </c>
      <c r="Q79" s="138" t="s">
        <v>198</v>
      </c>
    </row>
    <row r="80" spans="3:25" ht="23.25" customHeight="1">
      <c r="M80" s="518"/>
      <c r="N80" s="518"/>
      <c r="O80" s="139"/>
      <c r="S80" s="140"/>
    </row>
    <row r="81" spans="13:19">
      <c r="M81" s="518"/>
      <c r="N81" s="519"/>
      <c r="O81" s="123" t="s">
        <v>2</v>
      </c>
      <c r="P81" s="123" t="s">
        <v>93</v>
      </c>
      <c r="Q81" s="123" t="s">
        <v>92</v>
      </c>
      <c r="R81" s="123" t="s">
        <v>163</v>
      </c>
      <c r="S81" s="141"/>
    </row>
    <row r="82" spans="13:19" ht="34.5">
      <c r="O82" s="142" t="s">
        <v>204</v>
      </c>
      <c r="P82" s="143" t="s">
        <v>205</v>
      </c>
      <c r="Q82" s="143" t="s">
        <v>206</v>
      </c>
      <c r="R82" s="143" t="s">
        <v>207</v>
      </c>
    </row>
    <row r="83" spans="13:19" ht="23.25" customHeight="1"/>
    <row r="84" spans="13:19" ht="23.25" customHeight="1">
      <c r="O84" s="123" t="s">
        <v>2</v>
      </c>
      <c r="P84" s="123" t="s">
        <v>93</v>
      </c>
      <c r="Q84" s="123" t="s">
        <v>92</v>
      </c>
      <c r="R84" s="123" t="s">
        <v>163</v>
      </c>
    </row>
    <row r="85" spans="13:19" ht="33" customHeight="1">
      <c r="O85" s="142" t="s">
        <v>208</v>
      </c>
      <c r="P85" s="143" t="s">
        <v>205</v>
      </c>
      <c r="Q85" s="143" t="s">
        <v>206</v>
      </c>
      <c r="R85" s="143" t="s">
        <v>207</v>
      </c>
    </row>
    <row r="86" spans="13:19" ht="37.5" customHeight="1">
      <c r="O86" s="144" t="s">
        <v>209</v>
      </c>
      <c r="P86" s="143" t="s">
        <v>207</v>
      </c>
      <c r="Q86" s="143" t="s">
        <v>210</v>
      </c>
      <c r="R86" s="143" t="s">
        <v>211</v>
      </c>
    </row>
    <row r="88" spans="13:19" ht="23.25" customHeight="1">
      <c r="O88" s="123" t="s">
        <v>212</v>
      </c>
      <c r="P88" s="123" t="s">
        <v>213</v>
      </c>
      <c r="Q88" s="123" t="s">
        <v>214</v>
      </c>
      <c r="R88" s="123" t="s">
        <v>215</v>
      </c>
    </row>
    <row r="89" spans="13:19" ht="36.75" customHeight="1">
      <c r="O89" s="142" t="s">
        <v>216</v>
      </c>
      <c r="P89" s="143" t="s">
        <v>217</v>
      </c>
      <c r="Q89" s="143" t="s">
        <v>218</v>
      </c>
      <c r="R89" s="143" t="s">
        <v>219</v>
      </c>
    </row>
    <row r="90" spans="13:19" ht="23.25" customHeight="1"/>
    <row r="91" spans="13:19" ht="23.25" customHeight="1"/>
    <row r="92" spans="13:19" ht="23.25" customHeight="1"/>
  </sheetData>
  <mergeCells count="36">
    <mergeCell ref="B7:B11"/>
    <mergeCell ref="B12:B18"/>
    <mergeCell ref="B25:B33"/>
    <mergeCell ref="B34:B42"/>
    <mergeCell ref="B43:B52"/>
    <mergeCell ref="B19:B24"/>
    <mergeCell ref="B53:B58"/>
    <mergeCell ref="N62:O62"/>
    <mergeCell ref="P62:Q62"/>
    <mergeCell ref="R62:S62"/>
    <mergeCell ref="N63:O63"/>
    <mergeCell ref="P63:Q63"/>
    <mergeCell ref="R63:S63"/>
    <mergeCell ref="M64:M65"/>
    <mergeCell ref="U65:U67"/>
    <mergeCell ref="V65:W65"/>
    <mergeCell ref="X65:Y65"/>
    <mergeCell ref="W66:W67"/>
    <mergeCell ref="Y66:Y67"/>
    <mergeCell ref="V68:V69"/>
    <mergeCell ref="W68:W69"/>
    <mergeCell ref="X68:X69"/>
    <mergeCell ref="Y68:Y69"/>
    <mergeCell ref="V70:V71"/>
    <mergeCell ref="W70:W71"/>
    <mergeCell ref="X70:X71"/>
    <mergeCell ref="Y70:Y71"/>
    <mergeCell ref="M79:N79"/>
    <mergeCell ref="M80:N80"/>
    <mergeCell ref="M81:N81"/>
    <mergeCell ref="V72:Y73"/>
    <mergeCell ref="U74:Y74"/>
    <mergeCell ref="U75:Y75"/>
    <mergeCell ref="M76:N76"/>
    <mergeCell ref="M77:N77"/>
    <mergeCell ref="M78:N78"/>
  </mergeCells>
  <phoneticPr fontId="2" type="noConversion"/>
  <printOptions horizontalCentered="1"/>
  <pageMargins left="0.25" right="0.25" top="0.75" bottom="0.75" header="0.3" footer="0.3"/>
  <pageSetup paperSize="9" scale="66" fitToHeight="2" orientation="portrait" r:id="rId1"/>
  <headerFooter alignWithMargins="0">
    <oddFooter>&amp;C&amp;P&amp;R&amp;D</oddFooter>
  </headerFooter>
  <rowBreaks count="1" manualBreakCount="1">
    <brk id="33" min="1" max="2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752C0-97CC-4B0B-ADF0-3CE46740A60F}">
  <sheetPr>
    <tabColor rgb="FF002060"/>
    <pageSetUpPr fitToPage="1"/>
  </sheetPr>
  <dimension ref="B4:M40"/>
  <sheetViews>
    <sheetView zoomScaleNormal="100" zoomScaleSheetLayoutView="100" workbookViewId="0">
      <selection activeCell="C18" sqref="C18"/>
    </sheetView>
  </sheetViews>
  <sheetFormatPr defaultColWidth="8.75" defaultRowHeight="16.5"/>
  <cols>
    <col min="1" max="1" width="4.75" style="1" customWidth="1"/>
    <col min="2" max="2" width="17.375" style="46" customWidth="1"/>
    <col min="3" max="3" width="12.125" style="64" customWidth="1"/>
    <col min="4" max="4" width="12.125" style="13" customWidth="1"/>
    <col min="5" max="9" width="7.625" style="13" customWidth="1"/>
    <col min="10" max="10" width="13.5" style="13" bestFit="1" customWidth="1"/>
    <col min="11" max="11" width="13.5" style="13" customWidth="1"/>
    <col min="12" max="12" width="10" style="13" customWidth="1"/>
    <col min="13" max="13" width="6.375" style="1" customWidth="1"/>
    <col min="14" max="16384" width="8.75" style="1"/>
  </cols>
  <sheetData>
    <row r="4" spans="2:13" ht="20.25">
      <c r="B4" s="556" t="s">
        <v>220</v>
      </c>
      <c r="C4" s="556"/>
      <c r="D4" s="556"/>
      <c r="E4" s="147"/>
      <c r="F4" s="147"/>
      <c r="G4" s="147"/>
      <c r="H4" s="147"/>
      <c r="I4" s="147"/>
      <c r="J4" s="147"/>
      <c r="K4" s="147"/>
      <c r="L4" s="147"/>
      <c r="M4" s="146"/>
    </row>
    <row r="5" spans="2:13" ht="19.5">
      <c r="B5" s="145" t="s">
        <v>221</v>
      </c>
      <c r="C5" s="145"/>
      <c r="D5" s="118"/>
    </row>
    <row r="6" spans="2:13" ht="17.25" thickBot="1"/>
    <row r="7" spans="2:13">
      <c r="B7" s="157" t="s">
        <v>2</v>
      </c>
      <c r="C7" s="553" t="s">
        <v>5</v>
      </c>
      <c r="D7" s="554"/>
      <c r="E7" s="554"/>
      <c r="F7" s="554"/>
      <c r="G7" s="554"/>
      <c r="H7" s="554"/>
      <c r="I7" s="554"/>
      <c r="J7" s="554"/>
      <c r="K7" s="554"/>
      <c r="L7" s="555"/>
    </row>
    <row r="8" spans="2:13">
      <c r="B8" s="557" t="s">
        <v>108</v>
      </c>
      <c r="C8" s="67" t="s">
        <v>109</v>
      </c>
      <c r="D8" s="68"/>
      <c r="E8" s="69"/>
      <c r="F8" s="69"/>
      <c r="G8" s="69"/>
      <c r="H8" s="69"/>
      <c r="I8" s="69"/>
      <c r="J8" s="69"/>
      <c r="K8" s="69"/>
      <c r="L8" s="70"/>
    </row>
    <row r="9" spans="2:13">
      <c r="B9" s="558"/>
      <c r="C9" s="71" t="s">
        <v>110</v>
      </c>
      <c r="D9" s="72"/>
      <c r="E9" s="72"/>
      <c r="F9" s="72"/>
      <c r="G9" s="72"/>
      <c r="H9" s="72"/>
      <c r="I9" s="72"/>
      <c r="J9" s="72"/>
      <c r="K9" s="72"/>
      <c r="L9" s="73"/>
    </row>
    <row r="10" spans="2:13">
      <c r="B10" s="558"/>
      <c r="C10" s="71" t="s">
        <v>111</v>
      </c>
      <c r="D10" s="74"/>
      <c r="E10" s="72"/>
      <c r="F10" s="75"/>
      <c r="G10" s="75"/>
      <c r="H10" s="75"/>
      <c r="I10" s="75"/>
      <c r="J10" s="75"/>
      <c r="K10" s="5"/>
      <c r="L10" s="76"/>
    </row>
    <row r="11" spans="2:13">
      <c r="B11" s="559"/>
      <c r="C11" s="77" t="s">
        <v>112</v>
      </c>
      <c r="D11" s="78"/>
      <c r="E11" s="79"/>
      <c r="F11" s="80"/>
      <c r="G11" s="80"/>
      <c r="H11" s="80"/>
      <c r="I11" s="80"/>
      <c r="J11" s="80"/>
      <c r="K11" s="81"/>
      <c r="L11" s="82"/>
    </row>
    <row r="12" spans="2:13">
      <c r="B12" s="557" t="s">
        <v>113</v>
      </c>
      <c r="C12" s="83" t="s">
        <v>114</v>
      </c>
      <c r="D12" s="84"/>
      <c r="E12" s="85"/>
      <c r="F12" s="86"/>
      <c r="G12" s="86"/>
      <c r="H12" s="86"/>
      <c r="I12" s="86"/>
      <c r="J12" s="86"/>
      <c r="K12" s="69"/>
      <c r="L12" s="87"/>
    </row>
    <row r="13" spans="2:13">
      <c r="B13" s="558"/>
      <c r="C13" s="71" t="s">
        <v>115</v>
      </c>
      <c r="D13" s="74"/>
      <c r="E13" s="72"/>
      <c r="F13" s="88"/>
      <c r="G13" s="88"/>
      <c r="H13" s="88"/>
      <c r="I13" s="88"/>
      <c r="J13" s="88"/>
      <c r="K13" s="5"/>
      <c r="L13" s="89"/>
    </row>
    <row r="14" spans="2:13">
      <c r="B14" s="558"/>
      <c r="C14" s="71" t="s">
        <v>116</v>
      </c>
      <c r="D14" s="74"/>
      <c r="E14" s="72"/>
      <c r="F14" s="88"/>
      <c r="G14" s="88"/>
      <c r="H14" s="88"/>
      <c r="I14" s="88"/>
      <c r="J14" s="88"/>
      <c r="K14" s="5"/>
      <c r="L14" s="89"/>
    </row>
    <row r="15" spans="2:13">
      <c r="B15" s="558"/>
      <c r="C15" s="71" t="s">
        <v>117</v>
      </c>
      <c r="D15" s="74"/>
      <c r="E15" s="72"/>
      <c r="F15" s="88"/>
      <c r="G15" s="88"/>
      <c r="H15" s="88"/>
      <c r="I15" s="88"/>
      <c r="J15" s="88"/>
      <c r="K15" s="5"/>
      <c r="L15" s="89"/>
    </row>
    <row r="16" spans="2:13">
      <c r="B16" s="558"/>
      <c r="C16" s="71" t="s">
        <v>118</v>
      </c>
      <c r="D16" s="74"/>
      <c r="E16" s="72"/>
      <c r="F16" s="88"/>
      <c r="G16" s="88"/>
      <c r="H16" s="88"/>
      <c r="I16" s="88"/>
      <c r="J16" s="88"/>
      <c r="K16" s="5"/>
      <c r="L16" s="89"/>
    </row>
    <row r="17" spans="2:12">
      <c r="B17" s="558"/>
      <c r="C17" s="71" t="s">
        <v>522</v>
      </c>
      <c r="D17" s="74"/>
      <c r="E17" s="72"/>
      <c r="F17" s="88"/>
      <c r="G17" s="88"/>
      <c r="H17" s="88"/>
      <c r="I17" s="88"/>
      <c r="J17" s="88"/>
      <c r="K17" s="5"/>
      <c r="L17" s="89"/>
    </row>
    <row r="18" spans="2:12">
      <c r="B18" s="559"/>
      <c r="C18" s="77" t="s">
        <v>119</v>
      </c>
      <c r="D18" s="78"/>
      <c r="E18" s="79"/>
      <c r="F18" s="90"/>
      <c r="G18" s="90"/>
      <c r="H18" s="90"/>
      <c r="I18" s="90"/>
      <c r="J18" s="90"/>
      <c r="K18" s="81"/>
      <c r="L18" s="91"/>
    </row>
    <row r="19" spans="2:12">
      <c r="B19" s="560" t="s">
        <v>142</v>
      </c>
      <c r="C19" s="92" t="s">
        <v>120</v>
      </c>
      <c r="D19" s="93"/>
      <c r="E19" s="72"/>
      <c r="F19" s="88"/>
      <c r="G19" s="88"/>
      <c r="H19" s="88"/>
      <c r="I19" s="88"/>
      <c r="J19" s="88"/>
      <c r="K19" s="5"/>
      <c r="L19" s="89"/>
    </row>
    <row r="20" spans="2:12">
      <c r="B20" s="558"/>
      <c r="C20" s="92" t="s">
        <v>121</v>
      </c>
      <c r="D20" s="93"/>
      <c r="E20" s="72"/>
      <c r="F20" s="88"/>
      <c r="G20" s="88"/>
      <c r="H20" s="88"/>
      <c r="I20" s="88"/>
      <c r="J20" s="88"/>
      <c r="K20" s="5"/>
      <c r="L20" s="89"/>
    </row>
    <row r="21" spans="2:12">
      <c r="B21" s="557" t="s">
        <v>122</v>
      </c>
      <c r="C21" s="94" t="s">
        <v>123</v>
      </c>
      <c r="D21" s="95"/>
      <c r="E21" s="85"/>
      <c r="F21" s="96"/>
      <c r="G21" s="96"/>
      <c r="H21" s="96"/>
      <c r="I21" s="96"/>
      <c r="J21" s="96"/>
      <c r="K21" s="69"/>
      <c r="L21" s="97"/>
    </row>
    <row r="22" spans="2:12">
      <c r="B22" s="558"/>
      <c r="C22" s="98" t="s">
        <v>124</v>
      </c>
      <c r="D22" s="99"/>
      <c r="E22" s="100"/>
      <c r="F22" s="100"/>
      <c r="G22" s="100"/>
      <c r="H22" s="100"/>
      <c r="I22" s="100"/>
      <c r="J22" s="100"/>
      <c r="K22" s="100"/>
      <c r="L22" s="101"/>
    </row>
    <row r="23" spans="2:12">
      <c r="B23" s="558"/>
      <c r="C23" s="71" t="s">
        <v>125</v>
      </c>
      <c r="D23" s="72"/>
      <c r="E23" s="72"/>
      <c r="F23" s="72"/>
      <c r="G23" s="72"/>
      <c r="H23" s="72"/>
      <c r="I23" s="72"/>
      <c r="J23" s="72"/>
      <c r="K23" s="72"/>
      <c r="L23" s="73"/>
    </row>
    <row r="24" spans="2:12">
      <c r="B24" s="558"/>
      <c r="C24" s="71" t="s">
        <v>126</v>
      </c>
      <c r="D24" s="74"/>
      <c r="E24" s="72"/>
      <c r="F24" s="75"/>
      <c r="G24" s="75"/>
      <c r="H24" s="75"/>
      <c r="I24" s="75"/>
      <c r="J24" s="75"/>
      <c r="K24" s="5"/>
      <c r="L24" s="76"/>
    </row>
    <row r="25" spans="2:12">
      <c r="B25" s="558"/>
      <c r="C25" s="71" t="s">
        <v>127</v>
      </c>
      <c r="D25" s="74"/>
      <c r="E25" s="72"/>
      <c r="F25" s="75"/>
      <c r="G25" s="75"/>
      <c r="H25" s="75"/>
      <c r="I25" s="75"/>
      <c r="J25" s="75"/>
      <c r="K25" s="5"/>
      <c r="L25" s="76"/>
    </row>
    <row r="26" spans="2:12">
      <c r="B26" s="559"/>
      <c r="C26" s="77" t="s">
        <v>128</v>
      </c>
      <c r="D26" s="78"/>
      <c r="E26" s="79"/>
      <c r="F26" s="80"/>
      <c r="G26" s="80"/>
      <c r="H26" s="80"/>
      <c r="I26" s="80"/>
      <c r="J26" s="80"/>
      <c r="K26" s="81"/>
      <c r="L26" s="82"/>
    </row>
    <row r="27" spans="2:12">
      <c r="B27" s="557" t="s">
        <v>129</v>
      </c>
      <c r="C27" s="83" t="s">
        <v>130</v>
      </c>
      <c r="D27" s="84"/>
      <c r="E27" s="85"/>
      <c r="F27" s="96"/>
      <c r="G27" s="96"/>
      <c r="H27" s="96"/>
      <c r="I27" s="96"/>
      <c r="J27" s="96"/>
      <c r="K27" s="69"/>
      <c r="L27" s="97"/>
    </row>
    <row r="28" spans="2:12">
      <c r="B28" s="558"/>
      <c r="C28" s="71" t="s">
        <v>131</v>
      </c>
      <c r="D28" s="74"/>
      <c r="E28" s="72"/>
      <c r="F28" s="88"/>
      <c r="G28" s="88"/>
      <c r="H28" s="88"/>
      <c r="I28" s="88"/>
      <c r="J28" s="88"/>
      <c r="K28" s="5"/>
      <c r="L28" s="89"/>
    </row>
    <row r="29" spans="2:12">
      <c r="B29" s="558"/>
      <c r="C29" s="71" t="s">
        <v>132</v>
      </c>
      <c r="D29" s="74"/>
      <c r="E29" s="72"/>
      <c r="F29" s="88"/>
      <c r="G29" s="88"/>
      <c r="H29" s="88"/>
      <c r="I29" s="88"/>
      <c r="J29" s="88"/>
      <c r="K29" s="5"/>
      <c r="L29" s="89"/>
    </row>
    <row r="30" spans="2:12">
      <c r="B30" s="558"/>
      <c r="C30" s="71" t="s">
        <v>133</v>
      </c>
      <c r="D30" s="74"/>
      <c r="E30" s="72"/>
      <c r="F30" s="88"/>
      <c r="G30" s="88"/>
      <c r="H30" s="88"/>
      <c r="I30" s="88"/>
      <c r="J30" s="88"/>
      <c r="K30" s="5"/>
      <c r="L30" s="89"/>
    </row>
    <row r="31" spans="2:12">
      <c r="B31" s="559"/>
      <c r="C31" s="77" t="s">
        <v>134</v>
      </c>
      <c r="D31" s="78"/>
      <c r="E31" s="79"/>
      <c r="F31" s="90"/>
      <c r="G31" s="90"/>
      <c r="H31" s="90"/>
      <c r="I31" s="90"/>
      <c r="J31" s="90"/>
      <c r="K31" s="81"/>
      <c r="L31" s="91"/>
    </row>
    <row r="32" spans="2:12">
      <c r="B32" s="102" t="s">
        <v>143</v>
      </c>
      <c r="C32" s="83" t="s">
        <v>135</v>
      </c>
      <c r="D32" s="84"/>
      <c r="E32" s="85"/>
      <c r="F32" s="96"/>
      <c r="G32" s="96"/>
      <c r="H32" s="96"/>
      <c r="I32" s="96"/>
      <c r="J32" s="96"/>
      <c r="K32" s="69"/>
      <c r="L32" s="97"/>
    </row>
    <row r="33" spans="2:12">
      <c r="B33" s="552" t="s">
        <v>136</v>
      </c>
      <c r="C33" s="103" t="s">
        <v>137</v>
      </c>
      <c r="D33" s="104"/>
      <c r="E33" s="105"/>
      <c r="F33" s="106"/>
      <c r="G33" s="106"/>
      <c r="H33" s="106"/>
      <c r="I33" s="106"/>
      <c r="J33" s="106"/>
      <c r="K33" s="107"/>
      <c r="L33" s="108"/>
    </row>
    <row r="34" spans="2:12">
      <c r="B34" s="552"/>
      <c r="C34" s="103" t="s">
        <v>138</v>
      </c>
      <c r="D34" s="104"/>
      <c r="E34" s="105"/>
      <c r="F34" s="106"/>
      <c r="G34" s="106"/>
      <c r="H34" s="106"/>
      <c r="I34" s="106"/>
      <c r="J34" s="106"/>
      <c r="K34" s="107"/>
      <c r="L34" s="108"/>
    </row>
    <row r="35" spans="2:12">
      <c r="B35" s="552"/>
      <c r="C35" s="103" t="s">
        <v>139</v>
      </c>
      <c r="D35" s="104"/>
      <c r="E35" s="105"/>
      <c r="F35" s="106"/>
      <c r="G35" s="106"/>
      <c r="H35" s="106"/>
      <c r="I35" s="106"/>
      <c r="J35" s="106"/>
      <c r="K35" s="107"/>
      <c r="L35" s="108"/>
    </row>
    <row r="36" spans="2:12" ht="14.45" customHeight="1">
      <c r="B36" s="552"/>
      <c r="C36" s="103" t="s">
        <v>140</v>
      </c>
      <c r="D36" s="109"/>
      <c r="E36" s="105"/>
      <c r="F36" s="110"/>
      <c r="G36" s="110"/>
      <c r="H36" s="110"/>
      <c r="I36" s="110"/>
      <c r="J36" s="110"/>
      <c r="K36" s="105"/>
      <c r="L36" s="111"/>
    </row>
    <row r="37" spans="2:12" ht="15" customHeight="1">
      <c r="B37" s="552"/>
      <c r="C37" s="103" t="s">
        <v>141</v>
      </c>
      <c r="D37" s="109"/>
      <c r="E37" s="105"/>
      <c r="F37" s="110"/>
      <c r="G37" s="110"/>
      <c r="H37" s="110"/>
      <c r="I37" s="110"/>
      <c r="J37" s="110"/>
      <c r="K37" s="105"/>
      <c r="L37" s="111"/>
    </row>
    <row r="38" spans="2:12" ht="27.75" thickBot="1">
      <c r="B38" s="116" t="s">
        <v>144</v>
      </c>
      <c r="C38" s="117" t="s">
        <v>145</v>
      </c>
      <c r="D38" s="115"/>
      <c r="E38" s="112"/>
      <c r="F38" s="112"/>
      <c r="G38" s="112"/>
      <c r="H38" s="112"/>
      <c r="I38" s="112"/>
      <c r="J38" s="113"/>
      <c r="K38" s="113"/>
      <c r="L38" s="114"/>
    </row>
    <row r="39" spans="2:12">
      <c r="B39" s="65"/>
      <c r="C39" s="66"/>
      <c r="D39" s="56"/>
      <c r="E39" s="56"/>
      <c r="F39" s="48"/>
      <c r="G39" s="48"/>
      <c r="H39" s="48"/>
      <c r="I39" s="48"/>
    </row>
    <row r="40" spans="2:12">
      <c r="B40" s="65"/>
      <c r="C40" s="66"/>
      <c r="D40" s="56"/>
      <c r="E40" s="56"/>
      <c r="F40" s="48"/>
      <c r="G40" s="48"/>
      <c r="H40" s="48"/>
      <c r="I40" s="48"/>
    </row>
  </sheetData>
  <mergeCells count="8">
    <mergeCell ref="B33:B37"/>
    <mergeCell ref="C7:L7"/>
    <mergeCell ref="B4:D4"/>
    <mergeCell ref="B27:B31"/>
    <mergeCell ref="B21:B26"/>
    <mergeCell ref="B19:B20"/>
    <mergeCell ref="B12:B18"/>
    <mergeCell ref="B8:B11"/>
  </mergeCells>
  <phoneticPr fontId="2" type="noConversion"/>
  <pageMargins left="0.25" right="0.25" top="0.75" bottom="0.75" header="0.3" footer="0.3"/>
  <pageSetup paperSize="9" scale="78" orientation="portrait" r:id="rId1"/>
  <headerFooter>
    <oddFooter>&amp;C&amp;P&amp;R&amp;D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BE12-48FD-4F98-B89B-01A13D6A4B08}">
  <sheetPr>
    <tabColor rgb="FF002060"/>
    <pageSetUpPr fitToPage="1"/>
  </sheetPr>
  <dimension ref="A4:N49"/>
  <sheetViews>
    <sheetView showGridLines="0" view="pageBreakPreview" zoomScaleNormal="80" zoomScaleSheetLayoutView="100" workbookViewId="0">
      <selection activeCell="E40" sqref="E40"/>
    </sheetView>
  </sheetViews>
  <sheetFormatPr defaultColWidth="10" defaultRowHeight="19.5"/>
  <cols>
    <col min="1" max="1" width="4.375" style="118" customWidth="1"/>
    <col min="2" max="3" width="15.25" style="118" customWidth="1"/>
    <col min="4" max="4" width="11.875" style="118" customWidth="1"/>
    <col min="5" max="7" width="15.25" style="118" customWidth="1"/>
    <col min="8" max="8" width="25.5" style="118" customWidth="1"/>
    <col min="9" max="9" width="1.625" style="118" customWidth="1"/>
    <col min="10" max="10" width="10" style="118"/>
    <col min="11" max="11" width="4.75" style="118" customWidth="1"/>
    <col min="12" max="12" width="11.375" style="118" customWidth="1"/>
    <col min="13" max="13" width="51.25" style="118" customWidth="1"/>
    <col min="14" max="14" width="54.125" style="118" customWidth="1"/>
    <col min="15" max="16384" width="10" style="118"/>
  </cols>
  <sheetData>
    <row r="4" spans="1:9" ht="23.25" customHeight="1">
      <c r="A4" s="155"/>
      <c r="B4" s="277" t="s">
        <v>364</v>
      </c>
      <c r="C4" s="277"/>
      <c r="D4" s="277"/>
      <c r="E4" s="277"/>
      <c r="F4" s="277"/>
      <c r="G4" s="277"/>
      <c r="H4" s="277"/>
      <c r="I4" s="151"/>
    </row>
    <row r="5" spans="1:9" ht="23.25" customHeight="1" thickBot="1">
      <c r="B5" s="154"/>
      <c r="C5" s="154"/>
      <c r="D5" s="154"/>
      <c r="E5" s="154"/>
      <c r="F5" s="154"/>
      <c r="G5" s="154"/>
      <c r="H5" s="154"/>
    </row>
    <row r="6" spans="1:9" ht="23.25" customHeight="1" thickBot="1">
      <c r="B6" s="157" t="s">
        <v>2</v>
      </c>
      <c r="C6" s="296" t="s">
        <v>5</v>
      </c>
      <c r="D6" s="278"/>
      <c r="E6" s="278"/>
      <c r="F6" s="278"/>
      <c r="G6" s="278"/>
      <c r="H6" s="287"/>
    </row>
    <row r="7" spans="1:9" s="122" customFormat="1" ht="18" thickTop="1">
      <c r="B7" s="563" t="s">
        <v>56</v>
      </c>
      <c r="C7" s="284" t="s">
        <v>222</v>
      </c>
      <c r="D7" s="279"/>
      <c r="E7" s="279"/>
      <c r="F7" s="279"/>
      <c r="G7" s="279"/>
      <c r="H7" s="288"/>
    </row>
    <row r="8" spans="1:9" s="122" customFormat="1" ht="17.25">
      <c r="B8" s="564"/>
      <c r="C8" s="181" t="s">
        <v>223</v>
      </c>
      <c r="D8" s="279"/>
      <c r="E8" s="279"/>
      <c r="F8" s="279"/>
      <c r="G8" s="279"/>
      <c r="H8" s="288"/>
    </row>
    <row r="9" spans="1:9" s="122" customFormat="1" ht="17.25">
      <c r="B9" s="564"/>
      <c r="C9" s="181" t="s">
        <v>224</v>
      </c>
      <c r="D9" s="279"/>
      <c r="E9" s="279"/>
      <c r="F9" s="279"/>
      <c r="G9" s="279"/>
      <c r="H9" s="288"/>
    </row>
    <row r="10" spans="1:9" s="122" customFormat="1" ht="17.25">
      <c r="B10" s="564"/>
      <c r="C10" s="181" t="s">
        <v>225</v>
      </c>
      <c r="D10" s="279"/>
      <c r="E10" s="279"/>
      <c r="F10" s="279"/>
      <c r="G10" s="279"/>
      <c r="H10" s="288"/>
    </row>
    <row r="11" spans="1:9" s="122" customFormat="1" ht="17.25">
      <c r="B11" s="564"/>
      <c r="C11" s="181" t="s">
        <v>226</v>
      </c>
      <c r="D11" s="279"/>
      <c r="E11" s="279"/>
      <c r="F11" s="279"/>
      <c r="G11" s="279"/>
      <c r="H11" s="288"/>
    </row>
    <row r="12" spans="1:9" s="122" customFormat="1" ht="17.25">
      <c r="B12" s="564"/>
      <c r="C12" s="181" t="s">
        <v>227</v>
      </c>
      <c r="D12" s="279"/>
      <c r="E12" s="279"/>
      <c r="F12" s="279"/>
      <c r="G12" s="279"/>
      <c r="H12" s="288"/>
    </row>
    <row r="13" spans="1:9" s="122" customFormat="1" ht="23.25" customHeight="1">
      <c r="B13" s="564"/>
      <c r="C13" s="181" t="s">
        <v>228</v>
      </c>
      <c r="D13" s="279"/>
      <c r="E13" s="279"/>
      <c r="F13" s="279"/>
      <c r="G13" s="279"/>
      <c r="H13" s="288"/>
    </row>
    <row r="14" spans="1:9" s="122" customFormat="1" ht="23.25" customHeight="1">
      <c r="B14" s="564"/>
      <c r="C14" s="285" t="s">
        <v>229</v>
      </c>
      <c r="D14" s="286"/>
      <c r="E14" s="286"/>
      <c r="F14" s="286"/>
      <c r="G14" s="286"/>
      <c r="H14" s="289"/>
    </row>
    <row r="15" spans="1:9" s="122" customFormat="1" ht="18" customHeight="1">
      <c r="B15" s="564"/>
      <c r="C15" s="181" t="s">
        <v>230</v>
      </c>
      <c r="D15" s="279"/>
      <c r="E15" s="279"/>
      <c r="F15" s="279"/>
      <c r="G15" s="279"/>
      <c r="H15" s="288"/>
    </row>
    <row r="16" spans="1:9" s="122" customFormat="1" ht="18" customHeight="1">
      <c r="B16" s="564"/>
      <c r="C16" s="181" t="s">
        <v>231</v>
      </c>
      <c r="D16" s="279"/>
      <c r="E16" s="279"/>
      <c r="F16" s="279"/>
      <c r="G16" s="279"/>
      <c r="H16" s="288"/>
    </row>
    <row r="17" spans="2:14" s="122" customFormat="1" ht="18" customHeight="1">
      <c r="B17" s="565"/>
      <c r="C17" s="181" t="s">
        <v>232</v>
      </c>
      <c r="D17" s="279"/>
      <c r="E17" s="279"/>
      <c r="F17" s="279"/>
      <c r="G17" s="279"/>
      <c r="H17" s="288"/>
    </row>
    <row r="18" spans="2:14" s="122" customFormat="1" ht="208.9" customHeight="1">
      <c r="B18" s="566" t="s">
        <v>233</v>
      </c>
      <c r="C18" s="299"/>
      <c r="D18" s="280"/>
      <c r="E18" s="280"/>
      <c r="F18" s="280"/>
      <c r="G18" s="280"/>
      <c r="H18" s="290"/>
    </row>
    <row r="19" spans="2:14" s="122" customFormat="1" ht="18" customHeight="1">
      <c r="B19" s="564"/>
      <c r="C19" s="182" t="s">
        <v>492</v>
      </c>
      <c r="D19" s="369"/>
      <c r="E19" s="370"/>
      <c r="F19" s="370"/>
      <c r="G19" s="370"/>
      <c r="H19" s="371"/>
    </row>
    <row r="20" spans="2:14" s="122" customFormat="1" ht="18" customHeight="1">
      <c r="B20" s="564"/>
      <c r="C20" s="368" t="s">
        <v>493</v>
      </c>
      <c r="D20" s="279"/>
      <c r="E20" s="279"/>
      <c r="F20" s="279"/>
      <c r="G20" s="279"/>
      <c r="H20" s="288"/>
    </row>
    <row r="21" spans="2:14" s="122" customFormat="1" ht="18" customHeight="1">
      <c r="B21" s="567" t="s">
        <v>234</v>
      </c>
      <c r="C21" s="297" t="s">
        <v>235</v>
      </c>
      <c r="D21" s="281"/>
      <c r="E21" s="281"/>
      <c r="F21" s="281"/>
      <c r="G21" s="281"/>
      <c r="H21" s="291"/>
    </row>
    <row r="22" spans="2:14" s="122" customFormat="1" ht="17.25">
      <c r="B22" s="568"/>
      <c r="C22" s="298" t="s">
        <v>236</v>
      </c>
      <c r="D22" s="282"/>
      <c r="E22" s="282"/>
      <c r="F22" s="282"/>
      <c r="G22" s="282"/>
      <c r="H22" s="292"/>
    </row>
    <row r="23" spans="2:14" s="122" customFormat="1" ht="17.25">
      <c r="B23" s="567" t="s">
        <v>237</v>
      </c>
      <c r="C23" s="297" t="s">
        <v>238</v>
      </c>
      <c r="D23" s="281"/>
      <c r="E23" s="281"/>
      <c r="F23" s="281"/>
      <c r="G23" s="281"/>
      <c r="H23" s="291"/>
    </row>
    <row r="24" spans="2:14" s="122" customFormat="1" ht="17.25">
      <c r="B24" s="569"/>
      <c r="C24" s="183" t="s">
        <v>239</v>
      </c>
      <c r="D24" s="283"/>
      <c r="E24" s="283"/>
      <c r="F24" s="283"/>
      <c r="G24" s="283"/>
      <c r="H24" s="293"/>
    </row>
    <row r="25" spans="2:14" s="122" customFormat="1" ht="17.25">
      <c r="B25" s="569"/>
      <c r="C25" s="300" t="s">
        <v>240</v>
      </c>
      <c r="D25" s="301"/>
      <c r="E25" s="301"/>
      <c r="F25" s="301"/>
      <c r="G25" s="301"/>
      <c r="H25" s="302"/>
    </row>
    <row r="26" spans="2:14" s="122" customFormat="1" ht="18" thickBot="1">
      <c r="B26" s="570"/>
      <c r="C26" s="318" t="s">
        <v>241</v>
      </c>
      <c r="D26" s="294"/>
      <c r="E26" s="294"/>
      <c r="F26" s="294"/>
      <c r="G26" s="294"/>
      <c r="H26" s="295"/>
    </row>
    <row r="27" spans="2:14" ht="18" customHeight="1"/>
    <row r="28" spans="2:14" ht="18" customHeight="1"/>
    <row r="29" spans="2:14" ht="18" customHeight="1">
      <c r="K29" s="303"/>
      <c r="L29" s="304" t="s">
        <v>242</v>
      </c>
      <c r="M29" s="304" t="s">
        <v>243</v>
      </c>
      <c r="N29" s="305" t="s">
        <v>244</v>
      </c>
    </row>
    <row r="30" spans="2:14" ht="18" customHeight="1">
      <c r="K30" s="571" t="s">
        <v>245</v>
      </c>
      <c r="L30" s="306" t="s">
        <v>246</v>
      </c>
      <c r="M30" s="307" t="s">
        <v>247</v>
      </c>
      <c r="N30" s="307" t="s">
        <v>248</v>
      </c>
    </row>
    <row r="31" spans="2:14">
      <c r="K31" s="562"/>
      <c r="L31" s="308" t="s">
        <v>249</v>
      </c>
      <c r="M31" s="309" t="s">
        <v>250</v>
      </c>
      <c r="N31" s="310" t="s">
        <v>251</v>
      </c>
    </row>
    <row r="32" spans="2:14" ht="40.5">
      <c r="K32" s="561" t="s">
        <v>252</v>
      </c>
      <c r="L32" s="306" t="s">
        <v>246</v>
      </c>
      <c r="M32" s="311" t="s">
        <v>253</v>
      </c>
      <c r="N32" s="312" t="s">
        <v>254</v>
      </c>
    </row>
    <row r="33" spans="11:14" ht="18" customHeight="1">
      <c r="K33" s="562"/>
      <c r="L33" s="308" t="s">
        <v>249</v>
      </c>
      <c r="M33" s="309" t="s">
        <v>255</v>
      </c>
      <c r="N33" s="313" t="s">
        <v>256</v>
      </c>
    </row>
    <row r="34" spans="11:14" ht="27">
      <c r="K34" s="561" t="s">
        <v>257</v>
      </c>
      <c r="L34" s="306" t="s">
        <v>246</v>
      </c>
      <c r="M34" s="311" t="s">
        <v>258</v>
      </c>
      <c r="N34" s="312" t="s">
        <v>366</v>
      </c>
    </row>
    <row r="35" spans="11:14" ht="18" customHeight="1">
      <c r="K35" s="562"/>
      <c r="L35" s="308" t="s">
        <v>249</v>
      </c>
      <c r="M35" s="309" t="s">
        <v>259</v>
      </c>
      <c r="N35" s="313" t="s">
        <v>256</v>
      </c>
    </row>
    <row r="36" spans="11:14" ht="18" customHeight="1"/>
    <row r="37" spans="11:14" ht="18" customHeight="1"/>
    <row r="38" spans="11:14" ht="18" customHeight="1"/>
    <row r="39" spans="11:14" ht="18" customHeight="1"/>
    <row r="40" spans="11:14" ht="18" customHeight="1"/>
    <row r="41" spans="11:14" ht="18" customHeight="1"/>
    <row r="42" spans="11:14" ht="18" customHeight="1"/>
    <row r="43" spans="11:14" ht="18" customHeight="1"/>
    <row r="44" spans="11:14" ht="18" customHeight="1"/>
    <row r="45" spans="11:14" ht="18" customHeight="1"/>
    <row r="46" spans="11:14" ht="18" customHeight="1"/>
    <row r="47" spans="11:14" ht="18" customHeight="1"/>
    <row r="48" spans="11:14" ht="18" customHeight="1"/>
    <row r="49" ht="18" customHeight="1"/>
  </sheetData>
  <mergeCells count="7">
    <mergeCell ref="K32:K33"/>
    <mergeCell ref="K34:K35"/>
    <mergeCell ref="B7:B17"/>
    <mergeCell ref="B18:B20"/>
    <mergeCell ref="B21:B22"/>
    <mergeCell ref="B23:B26"/>
    <mergeCell ref="K30:K31"/>
  </mergeCells>
  <phoneticPr fontId="2" type="noConversion"/>
  <printOptions horizontalCentered="1"/>
  <pageMargins left="0.25" right="0.25" top="0.75" bottom="0.75" header="0.3" footer="0.3"/>
  <pageSetup paperSize="9" scale="80" orientation="portrait" r:id="rId1"/>
  <headerFooter>
    <oddFooter>&amp;C&amp;P&amp;R&amp;D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46157-38E0-4010-A375-BB35AFBE3FC0}">
  <sheetPr>
    <tabColor rgb="FF002060"/>
    <pageSetUpPr fitToPage="1"/>
  </sheetPr>
  <dimension ref="A1:Q32"/>
  <sheetViews>
    <sheetView showGridLines="0" view="pageBreakPreview" zoomScale="85" zoomScaleNormal="85" zoomScaleSheetLayoutView="85" workbookViewId="0">
      <selection activeCell="Q26" sqref="Q26:Q30"/>
    </sheetView>
  </sheetViews>
  <sheetFormatPr defaultColWidth="9" defaultRowHeight="16.5"/>
  <cols>
    <col min="1" max="2" width="9" style="185"/>
    <col min="3" max="3" width="5.125" style="185" bestFit="1" customWidth="1"/>
    <col min="4" max="4" width="11" style="185" bestFit="1" customWidth="1"/>
    <col min="5" max="5" width="13" style="185" bestFit="1" customWidth="1"/>
    <col min="6" max="6" width="2.875" style="185" customWidth="1"/>
    <col min="7" max="7" width="5.125" style="185" bestFit="1" customWidth="1"/>
    <col min="8" max="8" width="11" style="185" bestFit="1" customWidth="1"/>
    <col min="9" max="9" width="13" style="185" customWidth="1"/>
    <col min="10" max="10" width="2.875" style="185" customWidth="1"/>
    <col min="11" max="11" width="4.75" style="185" customWidth="1"/>
    <col min="12" max="12" width="11" style="185" bestFit="1" customWidth="1"/>
    <col min="13" max="13" width="13.125" style="185" bestFit="1" customWidth="1"/>
    <col min="14" max="14" width="2.875" style="185" customWidth="1"/>
    <col min="15" max="15" width="4.875" style="185" bestFit="1" customWidth="1"/>
    <col min="16" max="16" width="11" style="185" bestFit="1" customWidth="1"/>
    <col min="17" max="17" width="13" style="185" bestFit="1" customWidth="1"/>
    <col min="18" max="16384" width="9" style="185"/>
  </cols>
  <sheetData>
    <row r="1" spans="1:17" s="118" customFormat="1" ht="19.5">
      <c r="C1" s="119"/>
      <c r="G1" s="184"/>
      <c r="H1" s="184"/>
      <c r="I1" s="184"/>
      <c r="J1" s="184"/>
      <c r="K1" s="184"/>
    </row>
    <row r="2" spans="1:17" s="118" customFormat="1" ht="19.5">
      <c r="C2" s="119"/>
      <c r="G2" s="184"/>
      <c r="H2" s="184"/>
      <c r="I2" s="184"/>
      <c r="J2" s="184"/>
      <c r="K2" s="184"/>
    </row>
    <row r="3" spans="1:17" s="118" customFormat="1" ht="19.5">
      <c r="C3" s="119"/>
      <c r="G3" s="184"/>
      <c r="H3" s="184"/>
      <c r="I3" s="184"/>
      <c r="J3" s="184"/>
      <c r="K3" s="184"/>
    </row>
    <row r="4" spans="1:17" s="118" customFormat="1" ht="26.45" customHeight="1">
      <c r="A4" s="155"/>
      <c r="B4" s="575" t="s">
        <v>556</v>
      </c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</row>
    <row r="6" spans="1:17" ht="30.75" customHeight="1">
      <c r="C6" s="576" t="s">
        <v>549</v>
      </c>
      <c r="D6" s="576"/>
      <c r="E6" s="576"/>
      <c r="F6" s="576"/>
      <c r="G6" s="576"/>
      <c r="H6" s="576"/>
      <c r="I6" s="576"/>
      <c r="J6" s="186"/>
      <c r="K6" s="576" t="s">
        <v>396</v>
      </c>
      <c r="L6" s="576"/>
      <c r="M6" s="576"/>
      <c r="N6" s="576"/>
      <c r="O6" s="576"/>
      <c r="P6" s="576"/>
      <c r="Q6" s="576"/>
    </row>
    <row r="7" spans="1:17" ht="17.25" thickBot="1">
      <c r="C7" s="577" t="s">
        <v>297</v>
      </c>
      <c r="D7" s="577"/>
      <c r="E7" s="578"/>
      <c r="F7" s="578"/>
      <c r="G7" s="578"/>
      <c r="H7" s="578"/>
      <c r="I7" s="578"/>
      <c r="K7" s="578" t="s">
        <v>298</v>
      </c>
      <c r="L7" s="578"/>
      <c r="M7" s="578"/>
      <c r="N7" s="577"/>
      <c r="O7" s="577"/>
      <c r="P7" s="577"/>
      <c r="Q7" s="577"/>
    </row>
    <row r="8" spans="1:17" ht="17.25" thickBot="1">
      <c r="C8" s="187" t="s">
        <v>299</v>
      </c>
      <c r="D8" s="188" t="s">
        <v>300</v>
      </c>
      <c r="E8" s="189" t="s">
        <v>301</v>
      </c>
      <c r="F8" s="190"/>
      <c r="G8" s="191" t="s">
        <v>302</v>
      </c>
      <c r="H8" s="192" t="s">
        <v>300</v>
      </c>
      <c r="I8" s="193" t="s">
        <v>301</v>
      </c>
      <c r="J8" s="194"/>
      <c r="K8" s="187" t="s">
        <v>299</v>
      </c>
      <c r="L8" s="188" t="s">
        <v>300</v>
      </c>
      <c r="M8" s="189" t="s">
        <v>301</v>
      </c>
      <c r="N8" s="194"/>
      <c r="O8" s="191" t="s">
        <v>302</v>
      </c>
      <c r="P8" s="192" t="s">
        <v>300</v>
      </c>
      <c r="Q8" s="193" t="s">
        <v>301</v>
      </c>
    </row>
    <row r="9" spans="1:17">
      <c r="B9" s="579" t="s">
        <v>402</v>
      </c>
      <c r="C9" s="195" t="s">
        <v>303</v>
      </c>
      <c r="D9" s="196" t="str">
        <f>C9&amp;"RT"</f>
        <v>JRT</v>
      </c>
      <c r="E9" s="331">
        <v>5240000</v>
      </c>
      <c r="F9" s="197"/>
      <c r="G9" s="198" t="s">
        <v>303</v>
      </c>
      <c r="H9" s="199" t="str">
        <f>G9&amp;"OW"</f>
        <v>JOW</v>
      </c>
      <c r="I9" s="200">
        <v>3144000</v>
      </c>
      <c r="J9" s="201"/>
      <c r="K9" s="202" t="s">
        <v>303</v>
      </c>
      <c r="L9" s="196" t="str">
        <f t="shared" ref="L9:L15" si="0">K9&amp;"RPS"</f>
        <v>JRPS</v>
      </c>
      <c r="M9" s="203">
        <v>4760</v>
      </c>
      <c r="N9" s="201"/>
      <c r="O9" s="198" t="s">
        <v>303</v>
      </c>
      <c r="P9" s="199" t="str">
        <f t="shared" ref="P9:P15" si="1">O9&amp;"OPS"</f>
        <v>JOPS</v>
      </c>
      <c r="Q9" s="332">
        <v>2860</v>
      </c>
    </row>
    <row r="10" spans="1:17">
      <c r="B10" s="580"/>
      <c r="C10" s="198" t="s">
        <v>304</v>
      </c>
      <c r="D10" s="199" t="str">
        <f t="shared" ref="D10:D31" si="2">C10&amp;"RT"</f>
        <v>CRT</v>
      </c>
      <c r="E10" s="200">
        <v>3550000</v>
      </c>
      <c r="F10" s="197"/>
      <c r="G10" s="198" t="s">
        <v>304</v>
      </c>
      <c r="H10" s="199" t="str">
        <f t="shared" ref="H10:H30" si="3">G10&amp;"OW"</f>
        <v>COW</v>
      </c>
      <c r="I10" s="200">
        <v>2130000</v>
      </c>
      <c r="J10" s="201"/>
      <c r="K10" s="204" t="s">
        <v>304</v>
      </c>
      <c r="L10" s="412" t="str">
        <f t="shared" si="0"/>
        <v>CRPS</v>
      </c>
      <c r="M10" s="413">
        <v>3200</v>
      </c>
      <c r="N10" s="201"/>
      <c r="O10" s="198" t="s">
        <v>304</v>
      </c>
      <c r="P10" s="412" t="str">
        <f t="shared" si="1"/>
        <v>COPS</v>
      </c>
      <c r="Q10" s="416">
        <v>1930</v>
      </c>
    </row>
    <row r="11" spans="1:17">
      <c r="B11" s="580"/>
      <c r="C11" s="198" t="s">
        <v>305</v>
      </c>
      <c r="D11" s="199" t="str">
        <f t="shared" si="2"/>
        <v>DRT</v>
      </c>
      <c r="E11" s="333">
        <v>3050000</v>
      </c>
      <c r="F11" s="197"/>
      <c r="G11" s="198" t="s">
        <v>305</v>
      </c>
      <c r="H11" s="199" t="str">
        <f t="shared" si="3"/>
        <v>DOW</v>
      </c>
      <c r="I11" s="200">
        <v>1830000</v>
      </c>
      <c r="J11" s="201"/>
      <c r="K11" s="414" t="s">
        <v>305</v>
      </c>
      <c r="L11" s="412" t="str">
        <f t="shared" si="0"/>
        <v>DRPS</v>
      </c>
      <c r="M11" s="415">
        <v>2780</v>
      </c>
      <c r="N11" s="201"/>
      <c r="O11" s="417" t="s">
        <v>305</v>
      </c>
      <c r="P11" s="412" t="str">
        <f t="shared" si="1"/>
        <v>DOPS</v>
      </c>
      <c r="Q11" s="418">
        <v>1660</v>
      </c>
    </row>
    <row r="12" spans="1:17">
      <c r="B12" s="580"/>
      <c r="C12" s="198" t="s">
        <v>306</v>
      </c>
      <c r="D12" s="199" t="str">
        <f t="shared" si="2"/>
        <v>PRT</v>
      </c>
      <c r="E12" s="200">
        <v>2600000</v>
      </c>
      <c r="F12" s="197"/>
      <c r="G12" s="198" t="s">
        <v>306</v>
      </c>
      <c r="H12" s="199" t="str">
        <f t="shared" si="3"/>
        <v>POW</v>
      </c>
      <c r="I12" s="200">
        <v>1560000</v>
      </c>
      <c r="J12" s="201"/>
      <c r="K12" s="414" t="s">
        <v>306</v>
      </c>
      <c r="L12" s="412" t="str">
        <f t="shared" si="0"/>
        <v>PRPS</v>
      </c>
      <c r="M12" s="413">
        <v>2360</v>
      </c>
      <c r="N12" s="201"/>
      <c r="O12" s="417" t="s">
        <v>306</v>
      </c>
      <c r="P12" s="412" t="str">
        <f t="shared" si="1"/>
        <v>POPS</v>
      </c>
      <c r="Q12" s="418">
        <v>1420</v>
      </c>
    </row>
    <row r="13" spans="1:17">
      <c r="B13" s="580"/>
      <c r="C13" s="198" t="s">
        <v>307</v>
      </c>
      <c r="D13" s="199" t="str">
        <f t="shared" si="2"/>
        <v>RRT</v>
      </c>
      <c r="E13" s="200">
        <v>2050000</v>
      </c>
      <c r="F13" s="197"/>
      <c r="G13" s="198" t="s">
        <v>307</v>
      </c>
      <c r="H13" s="199" t="str">
        <f t="shared" si="3"/>
        <v>ROW</v>
      </c>
      <c r="I13" s="200">
        <v>1230000</v>
      </c>
      <c r="J13" s="201"/>
      <c r="K13" s="414" t="s">
        <v>307</v>
      </c>
      <c r="L13" s="412" t="str">
        <f t="shared" si="0"/>
        <v>RRPS</v>
      </c>
      <c r="M13" s="413">
        <v>1840</v>
      </c>
      <c r="N13" s="201"/>
      <c r="O13" s="417" t="s">
        <v>307</v>
      </c>
      <c r="P13" s="412" t="str">
        <f t="shared" si="1"/>
        <v>ROPS</v>
      </c>
      <c r="Q13" s="418">
        <v>1100</v>
      </c>
    </row>
    <row r="14" spans="1:17">
      <c r="B14" s="580"/>
      <c r="C14" s="198" t="s">
        <v>308</v>
      </c>
      <c r="D14" s="199" t="str">
        <f t="shared" si="2"/>
        <v>ZRT</v>
      </c>
      <c r="E14" s="200">
        <v>1550000</v>
      </c>
      <c r="F14" s="197"/>
      <c r="G14" s="198" t="s">
        <v>308</v>
      </c>
      <c r="H14" s="199" t="str">
        <f t="shared" si="3"/>
        <v>ZOW</v>
      </c>
      <c r="I14" s="200">
        <v>930000</v>
      </c>
      <c r="J14" s="201"/>
      <c r="K14" s="204" t="s">
        <v>308</v>
      </c>
      <c r="L14" s="199" t="str">
        <f t="shared" si="0"/>
        <v>ZRPS</v>
      </c>
      <c r="M14" s="205">
        <v>1170</v>
      </c>
      <c r="N14" s="201"/>
      <c r="O14" s="198" t="s">
        <v>308</v>
      </c>
      <c r="P14" s="199" t="str">
        <f t="shared" si="1"/>
        <v>ZOPS</v>
      </c>
      <c r="Q14" s="208">
        <v>700</v>
      </c>
    </row>
    <row r="15" spans="1:17" s="227" customFormat="1">
      <c r="B15" s="580"/>
      <c r="C15" s="198" t="s">
        <v>506</v>
      </c>
      <c r="D15" s="199" t="s">
        <v>507</v>
      </c>
      <c r="E15" s="200">
        <v>1120000</v>
      </c>
      <c r="F15" s="197"/>
      <c r="G15" s="198" t="s">
        <v>506</v>
      </c>
      <c r="H15" s="199" t="str">
        <f t="shared" si="3"/>
        <v>WOW</v>
      </c>
      <c r="I15" s="200">
        <v>700000</v>
      </c>
      <c r="J15" s="201"/>
      <c r="K15" s="380" t="s">
        <v>506</v>
      </c>
      <c r="L15" s="381" t="str">
        <f t="shared" si="0"/>
        <v>WRPS</v>
      </c>
      <c r="M15" s="382">
        <v>910</v>
      </c>
      <c r="N15" s="201"/>
      <c r="O15" s="383" t="s">
        <v>506</v>
      </c>
      <c r="P15" s="381" t="str">
        <f t="shared" si="1"/>
        <v>WOPS</v>
      </c>
      <c r="Q15" s="384">
        <v>570</v>
      </c>
    </row>
    <row r="16" spans="1:17" ht="17.25" thickBot="1">
      <c r="B16" s="581"/>
      <c r="C16" s="209" t="s">
        <v>309</v>
      </c>
      <c r="D16" s="210" t="str">
        <f t="shared" si="2"/>
        <v>TRT</v>
      </c>
      <c r="E16" s="339">
        <v>5585000</v>
      </c>
      <c r="F16" s="197"/>
      <c r="G16" s="198"/>
      <c r="H16" s="199"/>
      <c r="I16" s="212" t="s">
        <v>310</v>
      </c>
      <c r="J16" s="201"/>
      <c r="K16" s="198" t="s">
        <v>309</v>
      </c>
      <c r="L16" s="210" t="str">
        <f>K16&amp;"RT"</f>
        <v>TRT</v>
      </c>
      <c r="M16" s="205">
        <v>5080</v>
      </c>
      <c r="N16" s="201"/>
      <c r="O16" s="198"/>
      <c r="P16" s="199"/>
      <c r="Q16" s="213" t="s">
        <v>310</v>
      </c>
    </row>
    <row r="17" spans="2:17">
      <c r="B17" s="572" t="s">
        <v>403</v>
      </c>
      <c r="C17" s="270" t="s">
        <v>311</v>
      </c>
      <c r="D17" s="217" t="str">
        <f t="shared" si="2"/>
        <v>YRT</v>
      </c>
      <c r="E17" s="340">
        <v>2850000</v>
      </c>
      <c r="F17" s="197"/>
      <c r="G17" s="216" t="s">
        <v>312</v>
      </c>
      <c r="H17" s="217" t="str">
        <f t="shared" si="3"/>
        <v>YOW</v>
      </c>
      <c r="I17" s="334">
        <v>1710000</v>
      </c>
      <c r="J17" s="201"/>
      <c r="K17" s="218" t="s">
        <v>312</v>
      </c>
      <c r="L17" s="217" t="str">
        <f t="shared" ref="L17:L29" si="4">K17&amp;"RYS"</f>
        <v>YRYS</v>
      </c>
      <c r="M17" s="335">
        <v>2590</v>
      </c>
      <c r="N17" s="201"/>
      <c r="O17" s="216" t="s">
        <v>312</v>
      </c>
      <c r="P17" s="217" t="str">
        <f t="shared" ref="P17:P29" si="5">O17&amp;"OYS"</f>
        <v>YOYS</v>
      </c>
      <c r="Q17" s="332">
        <v>1550</v>
      </c>
    </row>
    <row r="18" spans="2:17">
      <c r="B18" s="573"/>
      <c r="C18" s="219" t="s">
        <v>313</v>
      </c>
      <c r="D18" s="215" t="str">
        <f t="shared" si="2"/>
        <v>BRT</v>
      </c>
      <c r="E18" s="336">
        <v>2500000</v>
      </c>
      <c r="F18" s="220"/>
      <c r="G18" s="221" t="s">
        <v>313</v>
      </c>
      <c r="H18" s="215" t="str">
        <f t="shared" si="3"/>
        <v>BOW</v>
      </c>
      <c r="I18" s="222">
        <v>1500000</v>
      </c>
      <c r="J18" s="201"/>
      <c r="K18" s="223" t="s">
        <v>313</v>
      </c>
      <c r="L18" s="215" t="str">
        <f t="shared" si="4"/>
        <v>BRYS</v>
      </c>
      <c r="M18" s="337">
        <v>2270</v>
      </c>
      <c r="N18" s="201"/>
      <c r="O18" s="221" t="s">
        <v>313</v>
      </c>
      <c r="P18" s="215" t="str">
        <f t="shared" si="5"/>
        <v>BOYS</v>
      </c>
      <c r="Q18" s="208">
        <v>1370</v>
      </c>
    </row>
    <row r="19" spans="2:17">
      <c r="B19" s="573"/>
      <c r="C19" s="224" t="s">
        <v>314</v>
      </c>
      <c r="D19" s="215" t="str">
        <f t="shared" si="2"/>
        <v>MRT</v>
      </c>
      <c r="E19" s="336">
        <v>2180000</v>
      </c>
      <c r="F19" s="220"/>
      <c r="G19" s="225" t="s">
        <v>315</v>
      </c>
      <c r="H19" s="215" t="str">
        <f t="shared" si="3"/>
        <v>MOW</v>
      </c>
      <c r="I19" s="222">
        <v>1308000</v>
      </c>
      <c r="J19" s="201"/>
      <c r="K19" s="226" t="s">
        <v>314</v>
      </c>
      <c r="L19" s="215" t="str">
        <f t="shared" si="4"/>
        <v>MRYS</v>
      </c>
      <c r="M19" s="337">
        <v>1980</v>
      </c>
      <c r="N19" s="201"/>
      <c r="O19" s="225" t="s">
        <v>314</v>
      </c>
      <c r="P19" s="215" t="str">
        <f t="shared" si="5"/>
        <v>MOYS</v>
      </c>
      <c r="Q19" s="208">
        <v>1190</v>
      </c>
    </row>
    <row r="20" spans="2:17">
      <c r="B20" s="573"/>
      <c r="C20" s="224" t="s">
        <v>316</v>
      </c>
      <c r="D20" s="215" t="str">
        <f t="shared" si="2"/>
        <v>HRT</v>
      </c>
      <c r="E20" s="336">
        <v>1960000</v>
      </c>
      <c r="F20" s="220"/>
      <c r="G20" s="225" t="s">
        <v>316</v>
      </c>
      <c r="H20" s="215" t="str">
        <f t="shared" si="3"/>
        <v>HOW</v>
      </c>
      <c r="I20" s="222">
        <v>1176000</v>
      </c>
      <c r="J20" s="201"/>
      <c r="K20" s="226" t="s">
        <v>316</v>
      </c>
      <c r="L20" s="215" t="str">
        <f t="shared" si="4"/>
        <v>HRYS</v>
      </c>
      <c r="M20" s="337">
        <v>1780</v>
      </c>
      <c r="N20" s="201"/>
      <c r="O20" s="225" t="s">
        <v>316</v>
      </c>
      <c r="P20" s="215" t="str">
        <f t="shared" si="5"/>
        <v>HOYS</v>
      </c>
      <c r="Q20" s="208">
        <v>1070</v>
      </c>
    </row>
    <row r="21" spans="2:17">
      <c r="B21" s="573"/>
      <c r="C21" s="224" t="s">
        <v>317</v>
      </c>
      <c r="D21" s="215" t="str">
        <f t="shared" si="2"/>
        <v>ERT</v>
      </c>
      <c r="E21" s="336">
        <v>1740000</v>
      </c>
      <c r="F21" s="220"/>
      <c r="G21" s="225" t="s">
        <v>318</v>
      </c>
      <c r="H21" s="215" t="str">
        <f t="shared" si="3"/>
        <v>EOW</v>
      </c>
      <c r="I21" s="222">
        <v>1044000</v>
      </c>
      <c r="J21" s="201"/>
      <c r="K21" s="226" t="s">
        <v>317</v>
      </c>
      <c r="L21" s="215" t="str">
        <f t="shared" si="4"/>
        <v>ERYS</v>
      </c>
      <c r="M21" s="337">
        <v>1580</v>
      </c>
      <c r="N21" s="201"/>
      <c r="O21" s="225" t="s">
        <v>318</v>
      </c>
      <c r="P21" s="215" t="str">
        <f t="shared" si="5"/>
        <v>EOYS</v>
      </c>
      <c r="Q21" s="208">
        <v>950</v>
      </c>
    </row>
    <row r="22" spans="2:17">
      <c r="B22" s="573"/>
      <c r="C22" s="224" t="s">
        <v>319</v>
      </c>
      <c r="D22" s="215" t="str">
        <f t="shared" si="2"/>
        <v>LRT</v>
      </c>
      <c r="E22" s="336">
        <v>1540000</v>
      </c>
      <c r="F22" s="220"/>
      <c r="G22" s="225" t="s">
        <v>320</v>
      </c>
      <c r="H22" s="215" t="str">
        <f t="shared" si="3"/>
        <v>LOW</v>
      </c>
      <c r="I22" s="222">
        <v>924000</v>
      </c>
      <c r="J22" s="201"/>
      <c r="K22" s="226" t="s">
        <v>319</v>
      </c>
      <c r="L22" s="215" t="str">
        <f t="shared" si="4"/>
        <v>LRYS</v>
      </c>
      <c r="M22" s="337">
        <v>1400</v>
      </c>
      <c r="N22" s="201"/>
      <c r="O22" s="225" t="s">
        <v>319</v>
      </c>
      <c r="P22" s="215" t="str">
        <f t="shared" si="5"/>
        <v>LOYS</v>
      </c>
      <c r="Q22" s="208">
        <v>840</v>
      </c>
    </row>
    <row r="23" spans="2:17">
      <c r="B23" s="573"/>
      <c r="C23" s="224" t="s">
        <v>321</v>
      </c>
      <c r="D23" s="215" t="str">
        <f t="shared" si="2"/>
        <v>QRT</v>
      </c>
      <c r="E23" s="336">
        <v>1390000</v>
      </c>
      <c r="F23" s="197"/>
      <c r="G23" s="225" t="s">
        <v>321</v>
      </c>
      <c r="H23" s="215" t="str">
        <f t="shared" si="3"/>
        <v>QOW</v>
      </c>
      <c r="I23" s="222">
        <v>834000</v>
      </c>
      <c r="J23" s="201"/>
      <c r="K23" s="226" t="s">
        <v>321</v>
      </c>
      <c r="L23" s="215" t="str">
        <f t="shared" si="4"/>
        <v>QRYS</v>
      </c>
      <c r="M23" s="337">
        <v>1260</v>
      </c>
      <c r="N23" s="201"/>
      <c r="O23" s="225" t="s">
        <v>321</v>
      </c>
      <c r="P23" s="215" t="str">
        <f t="shared" si="5"/>
        <v>QOYS</v>
      </c>
      <c r="Q23" s="208">
        <v>760</v>
      </c>
    </row>
    <row r="24" spans="2:17">
      <c r="B24" s="573"/>
      <c r="C24" s="224" t="s">
        <v>322</v>
      </c>
      <c r="D24" s="215" t="str">
        <f t="shared" si="2"/>
        <v>NRT</v>
      </c>
      <c r="E24" s="336">
        <v>1260000</v>
      </c>
      <c r="F24" s="197"/>
      <c r="G24" s="225" t="s">
        <v>323</v>
      </c>
      <c r="H24" s="215" t="str">
        <f t="shared" si="3"/>
        <v>NOW</v>
      </c>
      <c r="I24" s="222">
        <v>756000</v>
      </c>
      <c r="J24" s="201"/>
      <c r="K24" s="226" t="s">
        <v>322</v>
      </c>
      <c r="L24" s="215" t="str">
        <f t="shared" si="4"/>
        <v>NRYS</v>
      </c>
      <c r="M24" s="337">
        <v>1150</v>
      </c>
      <c r="N24" s="201"/>
      <c r="O24" s="225" t="s">
        <v>323</v>
      </c>
      <c r="P24" s="215" t="str">
        <f t="shared" si="5"/>
        <v>NOYS</v>
      </c>
      <c r="Q24" s="208">
        <v>690</v>
      </c>
    </row>
    <row r="25" spans="2:17">
      <c r="B25" s="573"/>
      <c r="C25" s="224" t="s">
        <v>324</v>
      </c>
      <c r="D25" s="215" t="str">
        <f t="shared" si="2"/>
        <v>SRT</v>
      </c>
      <c r="E25" s="336">
        <v>1160000</v>
      </c>
      <c r="F25" s="197"/>
      <c r="G25" s="225" t="s">
        <v>325</v>
      </c>
      <c r="H25" s="215" t="str">
        <f t="shared" si="3"/>
        <v>SOW</v>
      </c>
      <c r="I25" s="222">
        <v>696000</v>
      </c>
      <c r="J25" s="201"/>
      <c r="K25" s="226" t="s">
        <v>324</v>
      </c>
      <c r="L25" s="215" t="str">
        <f t="shared" si="4"/>
        <v>SRYS</v>
      </c>
      <c r="M25" s="337">
        <v>1050</v>
      </c>
      <c r="N25" s="201"/>
      <c r="O25" s="225" t="s">
        <v>324</v>
      </c>
      <c r="P25" s="215" t="str">
        <f t="shared" si="5"/>
        <v>SOYS</v>
      </c>
      <c r="Q25" s="208">
        <v>630</v>
      </c>
    </row>
    <row r="26" spans="2:17">
      <c r="B26" s="573"/>
      <c r="C26" s="224" t="s">
        <v>326</v>
      </c>
      <c r="D26" s="215" t="str">
        <f t="shared" si="2"/>
        <v>ART</v>
      </c>
      <c r="E26" s="336">
        <v>1040000</v>
      </c>
      <c r="F26" s="197"/>
      <c r="G26" s="225" t="s">
        <v>326</v>
      </c>
      <c r="H26" s="215" t="str">
        <f t="shared" si="3"/>
        <v>AOW</v>
      </c>
      <c r="I26" s="222">
        <v>624000</v>
      </c>
      <c r="J26" s="201"/>
      <c r="K26" s="226" t="s">
        <v>326</v>
      </c>
      <c r="L26" s="215" t="str">
        <f t="shared" si="4"/>
        <v>ARYS</v>
      </c>
      <c r="M26" s="419">
        <v>940</v>
      </c>
      <c r="N26" s="201"/>
      <c r="O26" s="225" t="s">
        <v>326</v>
      </c>
      <c r="P26" s="215" t="str">
        <f t="shared" si="5"/>
        <v>AOYS</v>
      </c>
      <c r="Q26" s="421">
        <v>560</v>
      </c>
    </row>
    <row r="27" spans="2:17">
      <c r="B27" s="573"/>
      <c r="C27" s="224" t="s">
        <v>327</v>
      </c>
      <c r="D27" s="215" t="str">
        <f t="shared" si="2"/>
        <v>FRT</v>
      </c>
      <c r="E27" s="336">
        <v>920000</v>
      </c>
      <c r="F27" s="197"/>
      <c r="G27" s="225" t="s">
        <v>328</v>
      </c>
      <c r="H27" s="215" t="str">
        <f t="shared" si="3"/>
        <v>FOW</v>
      </c>
      <c r="I27" s="222">
        <v>552000</v>
      </c>
      <c r="J27" s="201"/>
      <c r="K27" s="226" t="s">
        <v>327</v>
      </c>
      <c r="L27" s="215" t="str">
        <f t="shared" si="4"/>
        <v>FRYS</v>
      </c>
      <c r="M27" s="419">
        <v>830</v>
      </c>
      <c r="N27" s="201"/>
      <c r="O27" s="225" t="s">
        <v>328</v>
      </c>
      <c r="P27" s="215" t="str">
        <f t="shared" si="5"/>
        <v>FOYS</v>
      </c>
      <c r="Q27" s="421">
        <v>500</v>
      </c>
    </row>
    <row r="28" spans="2:17">
      <c r="B28" s="573"/>
      <c r="C28" s="224" t="s">
        <v>329</v>
      </c>
      <c r="D28" s="215" t="str">
        <f t="shared" si="2"/>
        <v>KRT</v>
      </c>
      <c r="E28" s="336">
        <v>800000</v>
      </c>
      <c r="F28" s="197"/>
      <c r="G28" s="225" t="s">
        <v>329</v>
      </c>
      <c r="H28" s="215" t="str">
        <f t="shared" si="3"/>
        <v>KOW</v>
      </c>
      <c r="I28" s="222">
        <v>480000</v>
      </c>
      <c r="J28" s="201"/>
      <c r="K28" s="226" t="s">
        <v>329</v>
      </c>
      <c r="L28" s="215" t="str">
        <f t="shared" si="4"/>
        <v>KRYS</v>
      </c>
      <c r="M28" s="419">
        <v>720</v>
      </c>
      <c r="N28" s="201"/>
      <c r="O28" s="225" t="s">
        <v>330</v>
      </c>
      <c r="P28" s="215" t="str">
        <f t="shared" si="5"/>
        <v>KOYS</v>
      </c>
      <c r="Q28" s="422">
        <v>430</v>
      </c>
    </row>
    <row r="29" spans="2:17">
      <c r="B29" s="573"/>
      <c r="C29" s="224" t="s">
        <v>331</v>
      </c>
      <c r="D29" s="215" t="str">
        <f t="shared" si="2"/>
        <v>VRT</v>
      </c>
      <c r="E29" s="336">
        <v>680000</v>
      </c>
      <c r="F29" s="197"/>
      <c r="G29" s="225" t="s">
        <v>332</v>
      </c>
      <c r="H29" s="215" t="str">
        <f t="shared" si="3"/>
        <v>VOW</v>
      </c>
      <c r="I29" s="222">
        <v>408000</v>
      </c>
      <c r="J29" s="201"/>
      <c r="K29" s="226" t="s">
        <v>331</v>
      </c>
      <c r="L29" s="215" t="str">
        <f t="shared" si="4"/>
        <v>VRYS</v>
      </c>
      <c r="M29" s="420">
        <v>610</v>
      </c>
      <c r="N29" s="201"/>
      <c r="O29" s="225" t="s">
        <v>332</v>
      </c>
      <c r="P29" s="215" t="str">
        <f t="shared" si="5"/>
        <v>VOYS</v>
      </c>
      <c r="Q29" s="422">
        <v>370</v>
      </c>
    </row>
    <row r="30" spans="2:17">
      <c r="B30" s="573"/>
      <c r="C30" s="224" t="s">
        <v>333</v>
      </c>
      <c r="D30" s="215" t="str">
        <f t="shared" si="2"/>
        <v>ORT</v>
      </c>
      <c r="E30" s="336">
        <v>560000</v>
      </c>
      <c r="F30" s="197"/>
      <c r="G30" s="225" t="s">
        <v>334</v>
      </c>
      <c r="H30" s="215" t="str">
        <f t="shared" si="3"/>
        <v>OOW</v>
      </c>
      <c r="I30" s="222">
        <v>336000</v>
      </c>
      <c r="J30" s="201"/>
      <c r="K30" s="226" t="s">
        <v>333</v>
      </c>
      <c r="L30" s="215" t="str">
        <f>K30&amp;"RYS"</f>
        <v>ORYS</v>
      </c>
      <c r="M30" s="420">
        <v>510</v>
      </c>
      <c r="N30" s="201"/>
      <c r="O30" s="225" t="s">
        <v>334</v>
      </c>
      <c r="P30" s="215" t="str">
        <f>O30&amp;"OYS"</f>
        <v>OOYS</v>
      </c>
      <c r="Q30" s="422">
        <v>300</v>
      </c>
    </row>
    <row r="31" spans="2:17" ht="17.25" thickBot="1">
      <c r="B31" s="574"/>
      <c r="C31" s="228" t="s">
        <v>335</v>
      </c>
      <c r="D31" s="229" t="str">
        <f t="shared" si="2"/>
        <v>GRT</v>
      </c>
      <c r="E31" s="341">
        <v>3142000</v>
      </c>
      <c r="F31" s="197"/>
      <c r="G31" s="231"/>
      <c r="H31" s="229"/>
      <c r="I31" s="232" t="s">
        <v>310</v>
      </c>
      <c r="J31" s="201"/>
      <c r="K31" s="231" t="s">
        <v>335</v>
      </c>
      <c r="L31" s="229" t="str">
        <f>K31&amp;"RT"</f>
        <v>GRT</v>
      </c>
      <c r="M31" s="342">
        <v>2860</v>
      </c>
      <c r="N31" s="201"/>
      <c r="O31" s="231"/>
      <c r="P31" s="229"/>
      <c r="Q31" s="233" t="s">
        <v>310</v>
      </c>
    </row>
    <row r="32" spans="2:17">
      <c r="B32" s="234"/>
      <c r="C32" s="235"/>
      <c r="D32" s="235"/>
      <c r="E32" s="236"/>
      <c r="F32" s="197"/>
      <c r="G32" s="201"/>
      <c r="H32" s="201"/>
      <c r="I32" s="237"/>
      <c r="J32" s="201"/>
      <c r="K32" s="238"/>
      <c r="L32" s="238"/>
      <c r="M32" s="239"/>
      <c r="N32" s="201"/>
      <c r="O32" s="201"/>
      <c r="P32" s="201"/>
      <c r="Q32" s="240"/>
    </row>
  </sheetData>
  <mergeCells count="7">
    <mergeCell ref="B17:B31"/>
    <mergeCell ref="B4:Q4"/>
    <mergeCell ref="C6:I6"/>
    <mergeCell ref="K6:Q6"/>
    <mergeCell ref="C7:I7"/>
    <mergeCell ref="K7:Q7"/>
    <mergeCell ref="B9:B16"/>
  </mergeCells>
  <phoneticPr fontId="2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1CDAEEC5B1453240BC6B4271FB8BC5EC" ma:contentTypeVersion="2" ma:contentTypeDescription="새 문서를 만듭니다." ma:contentTypeScope="" ma:versionID="51e38b3d68c1ace8c4805f09f79cb69c">
  <xsd:schema xmlns:xsd="http://www.w3.org/2001/XMLSchema" xmlns:xs="http://www.w3.org/2001/XMLSchema" xmlns:p="http://schemas.microsoft.com/office/2006/metadata/properties" xmlns:ns3="3d710f09-6c60-4360-993c-ec148e4e8bf1" targetNamespace="http://schemas.microsoft.com/office/2006/metadata/properties" ma:root="true" ma:fieldsID="206eef75fb4ea1d43b6fa62f7b169e9f" ns3:_="">
    <xsd:import namespace="3d710f09-6c60-4360-993c-ec148e4e8b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10f09-6c60-4360-993c-ec148e4e8b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B1D393-7BB2-4734-9BBB-D4A77E1EDD45}">
  <ds:schemaRefs>
    <ds:schemaRef ds:uri="http://schemas.microsoft.com/office/2006/documentManagement/types"/>
    <ds:schemaRef ds:uri="3d710f09-6c60-4360-993c-ec148e4e8bf1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B7F4C2D-D0B8-4D03-8BC2-461502E8AC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C9D3BA-A6A4-4322-B2FB-496E09F499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10f09-6c60-4360-993c-ec148e4e8b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18</vt:i4>
      </vt:variant>
      <vt:variant>
        <vt:lpstr>이름 지정된 범위</vt:lpstr>
      </vt:variant>
      <vt:variant>
        <vt:i4>20</vt:i4>
      </vt:variant>
    </vt:vector>
  </HeadingPairs>
  <TitlesOfParts>
    <vt:vector size="38" baseType="lpstr">
      <vt:lpstr>표지</vt:lpstr>
      <vt:lpstr>변경내역</vt:lpstr>
      <vt:lpstr>INFT,CHD</vt:lpstr>
      <vt:lpstr>여정변경 및 환불</vt:lpstr>
      <vt:lpstr>수수료</vt:lpstr>
      <vt:lpstr>부가서비스 등</vt:lpstr>
      <vt:lpstr>도움이필요한승객</vt:lpstr>
      <vt:lpstr>사망질병임신</vt:lpstr>
      <vt:lpstr>LAX FARE2</vt:lpstr>
      <vt:lpstr>LAX FARE1</vt:lpstr>
      <vt:lpstr>LAX FARE</vt:lpstr>
      <vt:lpstr>EWR FARE</vt:lpstr>
      <vt:lpstr>FRA FARE</vt:lpstr>
      <vt:lpstr>NRT FARE</vt:lpstr>
      <vt:lpstr>SGN FARE</vt:lpstr>
      <vt:lpstr>BKK FARE</vt:lpstr>
      <vt:lpstr>SIN FARE</vt:lpstr>
      <vt:lpstr>CONN FARE</vt:lpstr>
      <vt:lpstr>'BKK FARE'!Print_Area</vt:lpstr>
      <vt:lpstr>'CONN FARE'!Print_Area</vt:lpstr>
      <vt:lpstr>'EWR FARE'!Print_Area</vt:lpstr>
      <vt:lpstr>'FRA FARE'!Print_Area</vt:lpstr>
      <vt:lpstr>'INFT,CHD'!Print_Area</vt:lpstr>
      <vt:lpstr>'LAX FARE'!Print_Area</vt:lpstr>
      <vt:lpstr>'LAX FARE1'!Print_Area</vt:lpstr>
      <vt:lpstr>'LAX FARE2'!Print_Area</vt:lpstr>
      <vt:lpstr>'NRT FARE'!Print_Area</vt:lpstr>
      <vt:lpstr>'SGN FARE'!Print_Area</vt:lpstr>
      <vt:lpstr>'SIN FARE'!Print_Area</vt:lpstr>
      <vt:lpstr>도움이필요한승객!Print_Area</vt:lpstr>
      <vt:lpstr>변경내역!Print_Area</vt:lpstr>
      <vt:lpstr>'부가서비스 등'!Print_Area</vt:lpstr>
      <vt:lpstr>사망질병임신!Print_Area</vt:lpstr>
      <vt:lpstr>수수료!Print_Area</vt:lpstr>
      <vt:lpstr>'여정변경 및 환불'!Print_Area</vt:lpstr>
      <vt:lpstr>표지!Print_Area</vt:lpstr>
      <vt:lpstr>'부가서비스 등'!Print_Titles</vt:lpstr>
      <vt:lpstr>사망질병임신!Print_Titles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AirPremia</dc:creator>
  <cp:lastModifiedBy>user</cp:lastModifiedBy>
  <cp:lastPrinted>2023-06-05T00:19:39Z</cp:lastPrinted>
  <dcterms:created xsi:type="dcterms:W3CDTF">2022-08-16T04:38:11Z</dcterms:created>
  <dcterms:modified xsi:type="dcterms:W3CDTF">2023-06-05T00:23:53Z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0x0101001CDAEEC5B1453240BC6B4271FB8BC5EC</vt:lpwstr>
  </property>
</Properties>
</file>